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J:\SG_MARCHES\marchés 2026\26 002 Nettoyage\Procédure\2 DCE\"/>
    </mc:Choice>
  </mc:AlternateContent>
  <xr:revisionPtr revIDLastSave="0" documentId="13_ncr:1_{63D85364-32ED-48C9-B89C-847FDB31B899}" xr6:coauthVersionLast="47" xr6:coauthVersionMax="47" xr10:uidLastSave="{00000000-0000-0000-0000-000000000000}"/>
  <bookViews>
    <workbookView xWindow="-28920" yWindow="-120" windowWidth="29040" windowHeight="15720" xr2:uid="{525B6524-2DB6-450F-A1E6-F1929464BA65}"/>
  </bookViews>
  <sheets>
    <sheet name="DPGF forfait annuel" sheetId="1" r:id="rId1"/>
    <sheet name="BPU" sheetId="2" r:id="rId2"/>
    <sheet name="DQ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 l="1"/>
  <c r="D46" i="1"/>
  <c r="D42" i="1"/>
  <c r="G101" i="3"/>
  <c r="G109" i="3" s="1"/>
  <c r="G110" i="3" s="1"/>
  <c r="G102" i="3"/>
  <c r="G103" i="3"/>
  <c r="G104" i="3"/>
  <c r="G105" i="3"/>
  <c r="G106" i="3"/>
  <c r="G107" i="3"/>
  <c r="G108" i="3"/>
  <c r="G100" i="3"/>
  <c r="G95" i="3"/>
  <c r="G96" i="3"/>
  <c r="G97" i="3"/>
  <c r="G94" i="3"/>
  <c r="G89" i="3"/>
  <c r="G90" i="3"/>
  <c r="G91" i="3"/>
  <c r="G88" i="3"/>
  <c r="G79" i="3"/>
  <c r="G80" i="3"/>
  <c r="G81" i="3"/>
  <c r="G82" i="3"/>
  <c r="G83" i="3"/>
  <c r="G84" i="3"/>
  <c r="I84" i="3" s="1"/>
  <c r="G85" i="3"/>
  <c r="I85" i="3" s="1"/>
  <c r="G78" i="3"/>
  <c r="G69" i="3"/>
  <c r="G70" i="3"/>
  <c r="I70" i="3" s="1"/>
  <c r="G71" i="3"/>
  <c r="G72" i="3"/>
  <c r="G73" i="3"/>
  <c r="G74" i="3"/>
  <c r="G75" i="3"/>
  <c r="G68" i="3"/>
  <c r="G59" i="3"/>
  <c r="G60" i="3"/>
  <c r="G61" i="3"/>
  <c r="G62" i="3"/>
  <c r="G63" i="3"/>
  <c r="G64" i="3"/>
  <c r="G66" i="3" s="1"/>
  <c r="G65" i="3"/>
  <c r="I65" i="3" s="1"/>
  <c r="G58" i="3"/>
  <c r="G49" i="3"/>
  <c r="G50" i="3"/>
  <c r="G51" i="3"/>
  <c r="G52" i="3"/>
  <c r="G53" i="3"/>
  <c r="G54" i="3"/>
  <c r="G55" i="3"/>
  <c r="G48" i="3"/>
  <c r="G43" i="3"/>
  <c r="G44" i="3"/>
  <c r="G45" i="3"/>
  <c r="G42" i="3"/>
  <c r="G38" i="3"/>
  <c r="G39" i="3"/>
  <c r="G37" i="3"/>
  <c r="G32" i="3"/>
  <c r="G33" i="3"/>
  <c r="G34" i="3"/>
  <c r="G31" i="3"/>
  <c r="G26" i="3"/>
  <c r="G27" i="3"/>
  <c r="G29" i="3" s="1"/>
  <c r="G28" i="3"/>
  <c r="I28" i="3" s="1"/>
  <c r="G25" i="3"/>
  <c r="G21" i="3"/>
  <c r="G22" i="3"/>
  <c r="G20" i="3"/>
  <c r="G9" i="3"/>
  <c r="G10" i="3"/>
  <c r="G11" i="3"/>
  <c r="I11" i="3" s="1"/>
  <c r="G12" i="3"/>
  <c r="G13" i="3"/>
  <c r="G14" i="3"/>
  <c r="I14" i="3" s="1"/>
  <c r="G15" i="3"/>
  <c r="I15" i="3" s="1"/>
  <c r="G16" i="3"/>
  <c r="I16" i="3" s="1"/>
  <c r="G17" i="3"/>
  <c r="G8" i="3"/>
  <c r="I10" i="3"/>
  <c r="I13" i="3"/>
  <c r="I23" i="3"/>
  <c r="I25" i="3"/>
  <c r="I26" i="3"/>
  <c r="I27" i="3"/>
  <c r="I58" i="3"/>
  <c r="I64" i="3"/>
  <c r="I78" i="3"/>
  <c r="I79" i="3"/>
  <c r="I80" i="3"/>
  <c r="I81" i="3"/>
  <c r="I91" i="3"/>
  <c r="I92" i="3"/>
  <c r="I94" i="3"/>
  <c r="I95" i="3"/>
  <c r="I105" i="3"/>
  <c r="I106" i="3"/>
  <c r="I107" i="3"/>
  <c r="I100" i="3"/>
  <c r="G98" i="3"/>
  <c r="I96" i="3"/>
  <c r="G92" i="3"/>
  <c r="I90" i="3"/>
  <c r="I89" i="3"/>
  <c r="I88" i="3"/>
  <c r="G86" i="3"/>
  <c r="I86" i="3" s="1"/>
  <c r="I75" i="3"/>
  <c r="I74" i="3"/>
  <c r="I73" i="3"/>
  <c r="I72" i="3"/>
  <c r="I71" i="3"/>
  <c r="I69" i="3"/>
  <c r="I63" i="3"/>
  <c r="I62" i="3"/>
  <c r="I61" i="3"/>
  <c r="I60" i="3"/>
  <c r="I59" i="3"/>
  <c r="I55" i="3"/>
  <c r="I54" i="3"/>
  <c r="I53" i="3"/>
  <c r="G35" i="3"/>
  <c r="I34" i="3"/>
  <c r="I33" i="3"/>
  <c r="I32" i="3"/>
  <c r="I31" i="3"/>
  <c r="G23" i="3"/>
  <c r="I22" i="3"/>
  <c r="I21" i="3"/>
  <c r="I20" i="3"/>
  <c r="G110" i="2"/>
  <c r="G109" i="2"/>
  <c r="G98" i="2"/>
  <c r="G92" i="2"/>
  <c r="G86" i="2"/>
  <c r="G76" i="2"/>
  <c r="G66" i="2"/>
  <c r="G56" i="2"/>
  <c r="G46" i="2"/>
  <c r="G40" i="2"/>
  <c r="G35" i="2"/>
  <c r="G29" i="2"/>
  <c r="G23" i="2"/>
  <c r="G18" i="2"/>
  <c r="I108" i="2"/>
  <c r="H109" i="2"/>
  <c r="I102" i="3" l="1"/>
  <c r="I104" i="3"/>
  <c r="I103" i="3"/>
  <c r="I101" i="3"/>
  <c r="I108" i="3"/>
  <c r="I97" i="3"/>
  <c r="I82" i="3"/>
  <c r="I83" i="3"/>
  <c r="G76" i="3"/>
  <c r="I68" i="3"/>
  <c r="I52" i="3"/>
  <c r="I51" i="3"/>
  <c r="I49" i="3"/>
  <c r="I50" i="3"/>
  <c r="I48" i="3"/>
  <c r="G56" i="3"/>
  <c r="G46" i="3"/>
  <c r="I46" i="3" s="1"/>
  <c r="I45" i="3"/>
  <c r="I44" i="3"/>
  <c r="I43" i="3"/>
  <c r="I42" i="3"/>
  <c r="G40" i="3"/>
  <c r="I40" i="3" s="1"/>
  <c r="I39" i="3"/>
  <c r="I38" i="3"/>
  <c r="I37" i="3"/>
  <c r="I35" i="3"/>
  <c r="I12" i="3"/>
  <c r="I9" i="3"/>
  <c r="I17" i="3"/>
  <c r="G18" i="3"/>
  <c r="I8" i="3"/>
  <c r="I110" i="3"/>
  <c r="I29" i="3"/>
  <c r="I76" i="3"/>
  <c r="I109" i="3"/>
  <c r="I66" i="3"/>
  <c r="I98" i="3"/>
  <c r="I9" i="2"/>
  <c r="I10" i="2"/>
  <c r="I11" i="2"/>
  <c r="I12" i="2"/>
  <c r="I13" i="2"/>
  <c r="I14" i="2"/>
  <c r="I15" i="2"/>
  <c r="I16" i="2"/>
  <c r="I17" i="2"/>
  <c r="I18" i="2"/>
  <c r="I20" i="2"/>
  <c r="I21" i="2"/>
  <c r="I22" i="2"/>
  <c r="I23" i="2"/>
  <c r="I25" i="2"/>
  <c r="I26" i="2"/>
  <c r="I27" i="2"/>
  <c r="I28" i="2"/>
  <c r="I29" i="2"/>
  <c r="I31" i="2"/>
  <c r="I32" i="2"/>
  <c r="I33" i="2"/>
  <c r="I34" i="2"/>
  <c r="I35" i="2"/>
  <c r="I37" i="2"/>
  <c r="I38" i="2"/>
  <c r="I39" i="2"/>
  <c r="I40" i="2"/>
  <c r="I42" i="2"/>
  <c r="I43" i="2"/>
  <c r="I44" i="2"/>
  <c r="I45" i="2"/>
  <c r="I46" i="2"/>
  <c r="I48" i="2"/>
  <c r="I49" i="2"/>
  <c r="I50" i="2"/>
  <c r="I51" i="2"/>
  <c r="I52" i="2"/>
  <c r="I53" i="2"/>
  <c r="I54" i="2"/>
  <c r="I55" i="2"/>
  <c r="I56" i="2"/>
  <c r="I58" i="2"/>
  <c r="I59" i="2"/>
  <c r="I60" i="2"/>
  <c r="I61" i="2"/>
  <c r="I62" i="2"/>
  <c r="I63" i="2"/>
  <c r="I64" i="2"/>
  <c r="I65" i="2"/>
  <c r="I66" i="2"/>
  <c r="I68" i="2"/>
  <c r="I69" i="2"/>
  <c r="I70" i="2"/>
  <c r="I71" i="2"/>
  <c r="I72" i="2"/>
  <c r="I73" i="2"/>
  <c r="I74" i="2"/>
  <c r="I75" i="2"/>
  <c r="I76" i="2"/>
  <c r="I78" i="2"/>
  <c r="I79" i="2"/>
  <c r="I80" i="2"/>
  <c r="I81" i="2"/>
  <c r="I82" i="2"/>
  <c r="I83" i="2"/>
  <c r="I84" i="2"/>
  <c r="I85" i="2"/>
  <c r="I86" i="2"/>
  <c r="I88" i="2"/>
  <c r="I89" i="2"/>
  <c r="I90" i="2"/>
  <c r="I91" i="2"/>
  <c r="I92" i="2"/>
  <c r="I94" i="2"/>
  <c r="I95" i="2"/>
  <c r="I96" i="2"/>
  <c r="I97" i="2"/>
  <c r="I98" i="2"/>
  <c r="I100" i="2"/>
  <c r="I101" i="2"/>
  <c r="I102" i="2"/>
  <c r="I103" i="2"/>
  <c r="I104" i="2"/>
  <c r="I105" i="2"/>
  <c r="I106" i="2"/>
  <c r="I107" i="2"/>
  <c r="I109" i="2"/>
  <c r="I110" i="2"/>
  <c r="I8" i="2"/>
  <c r="H9" i="2"/>
  <c r="H10" i="2"/>
  <c r="H11" i="2"/>
  <c r="H12" i="2"/>
  <c r="H13" i="2"/>
  <c r="H14" i="2"/>
  <c r="H15" i="2"/>
  <c r="H16" i="2"/>
  <c r="H17" i="2"/>
  <c r="H18" i="2"/>
  <c r="H20" i="2"/>
  <c r="H21" i="2"/>
  <c r="H22" i="2"/>
  <c r="H23" i="2"/>
  <c r="H25" i="2"/>
  <c r="H26" i="2"/>
  <c r="H27" i="2"/>
  <c r="H28" i="2"/>
  <c r="H29" i="2"/>
  <c r="H31" i="2"/>
  <c r="H32" i="2"/>
  <c r="H33" i="2"/>
  <c r="H34" i="2"/>
  <c r="H35" i="2"/>
  <c r="H37" i="2"/>
  <c r="H38" i="2"/>
  <c r="H39" i="2"/>
  <c r="H40" i="2"/>
  <c r="H42" i="2"/>
  <c r="H43" i="2"/>
  <c r="H44" i="2"/>
  <c r="H45" i="2"/>
  <c r="H46" i="2"/>
  <c r="H48" i="2"/>
  <c r="H49" i="2"/>
  <c r="H50" i="2"/>
  <c r="H51" i="2"/>
  <c r="H52" i="2"/>
  <c r="H53" i="2"/>
  <c r="H54" i="2"/>
  <c r="H55" i="2"/>
  <c r="H56" i="2"/>
  <c r="H58" i="2"/>
  <c r="H59" i="2"/>
  <c r="H60" i="2"/>
  <c r="H61" i="2"/>
  <c r="H62" i="2"/>
  <c r="H63" i="2"/>
  <c r="H64" i="2"/>
  <c r="H65" i="2"/>
  <c r="H66" i="2"/>
  <c r="H68" i="2"/>
  <c r="H69" i="2"/>
  <c r="H70" i="2"/>
  <c r="H71" i="2"/>
  <c r="H72" i="2"/>
  <c r="H73" i="2"/>
  <c r="H74" i="2"/>
  <c r="H75" i="2"/>
  <c r="H76" i="2"/>
  <c r="H78" i="2"/>
  <c r="H79" i="2"/>
  <c r="H80" i="2"/>
  <c r="H81" i="2"/>
  <c r="H82" i="2"/>
  <c r="H83" i="2"/>
  <c r="H84" i="2"/>
  <c r="H85" i="2"/>
  <c r="H86" i="2"/>
  <c r="H88" i="2"/>
  <c r="H89" i="2"/>
  <c r="H90" i="2"/>
  <c r="H91" i="2"/>
  <c r="H92" i="2"/>
  <c r="H94" i="2"/>
  <c r="H95" i="2"/>
  <c r="H96" i="2"/>
  <c r="H97" i="2"/>
  <c r="H98" i="2"/>
  <c r="H100" i="2"/>
  <c r="H101" i="2"/>
  <c r="H102" i="2"/>
  <c r="H103" i="2"/>
  <c r="H104" i="2"/>
  <c r="H105" i="2"/>
  <c r="H106" i="2"/>
  <c r="H107" i="2"/>
  <c r="H108" i="2"/>
  <c r="H110" i="2"/>
  <c r="H8" i="2"/>
  <c r="D32" i="1"/>
  <c r="D26" i="1"/>
  <c r="I111" i="3" l="1"/>
  <c r="I114" i="3" s="1"/>
  <c r="I56" i="3"/>
  <c r="I18" i="3"/>
  <c r="D33" i="1"/>
  <c r="D95" i="1"/>
  <c r="D18" i="1"/>
  <c r="D12" i="1"/>
  <c r="D90" i="1"/>
  <c r="D81" i="1"/>
  <c r="I113" i="3" l="1"/>
  <c r="D19" i="1"/>
  <c r="I104" i="1"/>
  <c r="I102" i="1"/>
  <c r="I105" i="1"/>
</calcChain>
</file>

<file path=xl/sharedStrings.xml><?xml version="1.0" encoding="utf-8"?>
<sst xmlns="http://schemas.openxmlformats.org/spreadsheetml/2006/main" count="922" uniqueCount="193">
  <si>
    <t>Bureau 002</t>
  </si>
  <si>
    <t>Bureau 004</t>
  </si>
  <si>
    <t>Bureau 005</t>
  </si>
  <si>
    <t>Bibliotheque  B 003</t>
  </si>
  <si>
    <t>Reserve  006</t>
  </si>
  <si>
    <t>Reserve  007</t>
  </si>
  <si>
    <t>Sanitaire  008</t>
  </si>
  <si>
    <t>Local technique  009</t>
  </si>
  <si>
    <t>laboratoire  010</t>
  </si>
  <si>
    <t>laboratoire  011/012</t>
  </si>
  <si>
    <t xml:space="preserve">local menage 014 </t>
  </si>
  <si>
    <t>local technique  015</t>
  </si>
  <si>
    <t>Bureau  015</t>
  </si>
  <si>
    <t>RDC</t>
  </si>
  <si>
    <t xml:space="preserve">Niveau </t>
  </si>
  <si>
    <t xml:space="preserve">Désignation </t>
  </si>
  <si>
    <t>Surface en m²</t>
  </si>
  <si>
    <t xml:space="preserve">Type de sol </t>
  </si>
  <si>
    <t xml:space="preserve">Thermoplastique </t>
  </si>
  <si>
    <t xml:space="preserve">Carrelage  </t>
  </si>
  <si>
    <t xml:space="preserve">Circulation </t>
  </si>
  <si>
    <t xml:space="preserve">Hameau  </t>
  </si>
  <si>
    <t>Bureau  101</t>
  </si>
  <si>
    <t>Bureau  102</t>
  </si>
  <si>
    <t>Bureau  104</t>
  </si>
  <si>
    <t>Bureau  106</t>
  </si>
  <si>
    <t>Bureau  108</t>
  </si>
  <si>
    <t>Bureau  109</t>
  </si>
  <si>
    <t>Bureau  111</t>
  </si>
  <si>
    <t>Local technique   103</t>
  </si>
  <si>
    <t>Local technique   105</t>
  </si>
  <si>
    <t>Espace  107</t>
  </si>
  <si>
    <t>espace  110</t>
  </si>
  <si>
    <t xml:space="preserve">Sanitaire </t>
  </si>
  <si>
    <t>R+1</t>
  </si>
  <si>
    <t xml:space="preserve">Fréquence </t>
  </si>
  <si>
    <t>Cadence m²/h</t>
  </si>
  <si>
    <t>1 fois /sem</t>
  </si>
  <si>
    <t>2 fois /sem</t>
  </si>
  <si>
    <t>3 fois /sem</t>
  </si>
  <si>
    <t>4 fois /sem</t>
  </si>
  <si>
    <t>5 fois /sem</t>
  </si>
  <si>
    <t>Tour</t>
  </si>
  <si>
    <t xml:space="preserve">Sanitaire  </t>
  </si>
  <si>
    <t xml:space="preserve">Local stockage </t>
  </si>
  <si>
    <t xml:space="preserve">sanitaire </t>
  </si>
  <si>
    <t xml:space="preserve">Circulation  </t>
  </si>
  <si>
    <t xml:space="preserve">Typologie </t>
  </si>
  <si>
    <t xml:space="preserve">Bureau </t>
  </si>
  <si>
    <t>sanitaire</t>
  </si>
  <si>
    <t xml:space="preserve">circulation </t>
  </si>
  <si>
    <t>Technique</t>
  </si>
  <si>
    <t xml:space="preserve">Réunion </t>
  </si>
  <si>
    <t>Sanitaire</t>
  </si>
  <si>
    <t>Sanitaire   T04</t>
  </si>
  <si>
    <t>Espace polyvalent  T01</t>
  </si>
  <si>
    <t>Sanitaire  T 06</t>
  </si>
  <si>
    <t>Local technqiue  T02</t>
  </si>
  <si>
    <t>Sanitaire  T 102</t>
  </si>
  <si>
    <t>Salle de reunion T101</t>
  </si>
  <si>
    <t xml:space="preserve">Local technique </t>
  </si>
  <si>
    <t xml:space="preserve">Commun RDC </t>
  </si>
  <si>
    <t xml:space="preserve">Cuisine </t>
  </si>
  <si>
    <t>Salle de repos A 02</t>
  </si>
  <si>
    <t>Local technique  A 02</t>
  </si>
  <si>
    <t xml:space="preserve">Buanderie </t>
  </si>
  <si>
    <t xml:space="preserve">espace  vie </t>
  </si>
  <si>
    <t xml:space="preserve">Chambre </t>
  </si>
  <si>
    <t>Logement L108</t>
  </si>
  <si>
    <t xml:space="preserve">salle de douche </t>
  </si>
  <si>
    <t>Logement  L109</t>
  </si>
  <si>
    <t>Salle de douche /WC</t>
  </si>
  <si>
    <t>Logement 103</t>
  </si>
  <si>
    <t>Logement 102</t>
  </si>
  <si>
    <t>Logement 101</t>
  </si>
  <si>
    <t>Logement 104/105</t>
  </si>
  <si>
    <t xml:space="preserve">Salle de douche </t>
  </si>
  <si>
    <t xml:space="preserve">escalier  </t>
  </si>
  <si>
    <t xml:space="preserve">Logia </t>
  </si>
  <si>
    <t xml:space="preserve">chambre  bureau </t>
  </si>
  <si>
    <t>vestiaire H</t>
  </si>
  <si>
    <t>vestiaire F</t>
  </si>
  <si>
    <t>Studio +sanitaire</t>
  </si>
  <si>
    <t xml:space="preserve">Espace  vie </t>
  </si>
  <si>
    <t xml:space="preserve">Logement </t>
  </si>
  <si>
    <t>Menuiserie bois  interieur</t>
  </si>
  <si>
    <t xml:space="preserve">Menuiserie bois  extérieur </t>
  </si>
  <si>
    <t xml:space="preserve">Menuiserie aluminium  extérieur </t>
  </si>
  <si>
    <t xml:space="preserve">Menuiserie aluminium  interieur </t>
  </si>
  <si>
    <t>cadre bois</t>
  </si>
  <si>
    <t xml:space="preserve">cadre alu </t>
  </si>
  <si>
    <t xml:space="preserve">Perche </t>
  </si>
  <si>
    <t xml:space="preserve">accés par l'interieur </t>
  </si>
  <si>
    <t>balayage   à sec</t>
  </si>
  <si>
    <t xml:space="preserve">Balayage mécanique </t>
  </si>
  <si>
    <t>Total</t>
  </si>
  <si>
    <t>Prix  HT annuel</t>
  </si>
  <si>
    <t>HAMEAU - Logement PMR L07</t>
  </si>
  <si>
    <t xml:space="preserve">Fort du Pradeau </t>
  </si>
  <si>
    <t>Accueil</t>
  </si>
  <si>
    <t>Terre cuite</t>
  </si>
  <si>
    <t>Publique</t>
  </si>
  <si>
    <t>Mezzanine</t>
  </si>
  <si>
    <t>Parquet bois</t>
  </si>
  <si>
    <t>Cuisine</t>
  </si>
  <si>
    <t>Salle exposition</t>
  </si>
  <si>
    <t>Salon</t>
  </si>
  <si>
    <t>R-1</t>
  </si>
  <si>
    <t>Béton époxy</t>
  </si>
  <si>
    <t>Sanitaires</t>
  </si>
  <si>
    <t>Entrée</t>
  </si>
  <si>
    <t>Salle immersive</t>
  </si>
  <si>
    <t>Couloir accès salle exposition</t>
  </si>
  <si>
    <t>Fort du Pradeau</t>
  </si>
  <si>
    <t>Fréquence avril-juin/septembre-novembre</t>
  </si>
  <si>
    <t>hebdomadaire</t>
  </si>
  <si>
    <t>5 fois par semaine</t>
  </si>
  <si>
    <t>Maison de Parc</t>
  </si>
  <si>
    <t>Sanitaires publics</t>
  </si>
  <si>
    <t>Boutique</t>
  </si>
  <si>
    <t>WC</t>
  </si>
  <si>
    <t>Communs</t>
  </si>
  <si>
    <t>Bureaux</t>
  </si>
  <si>
    <t>RADAR 1</t>
  </si>
  <si>
    <t>chambres</t>
  </si>
  <si>
    <t>cuisine</t>
  </si>
  <si>
    <t>RADAR 2</t>
  </si>
  <si>
    <t>BARBACANE</t>
  </si>
  <si>
    <t>Fréquence avril-novembre</t>
  </si>
  <si>
    <t>Vitres</t>
  </si>
  <si>
    <t>3 fois / semaine</t>
  </si>
  <si>
    <t>4 fois par an</t>
  </si>
  <si>
    <t>2 fois par an</t>
  </si>
  <si>
    <t>VESTIAIRES</t>
  </si>
  <si>
    <t>Vestiaire plongeurs</t>
  </si>
  <si>
    <t>Vestiaire domaine</t>
  </si>
  <si>
    <t>Sanitaires et douches</t>
  </si>
  <si>
    <t>Refectoire A01</t>
  </si>
  <si>
    <t>Vitrerie (2 faces)</t>
  </si>
  <si>
    <t>1 fois / an</t>
  </si>
  <si>
    <t>Sanitaire douche</t>
  </si>
  <si>
    <t>chambres mezzanine</t>
  </si>
  <si>
    <t>cuisine salle à manger salon</t>
  </si>
  <si>
    <t>hall d'entrée</t>
  </si>
  <si>
    <t>Salle de douche + WC</t>
  </si>
  <si>
    <t>chambre 3</t>
  </si>
  <si>
    <t>chambre 1</t>
  </si>
  <si>
    <t>chambre 2</t>
  </si>
  <si>
    <t>salon salle à manger</t>
  </si>
  <si>
    <t xml:space="preserve">couloir   </t>
  </si>
  <si>
    <t>couloirs</t>
  </si>
  <si>
    <t>Sous-total</t>
  </si>
  <si>
    <t>Fréquence juillet / août</t>
  </si>
  <si>
    <t>2 faces</t>
  </si>
  <si>
    <t>Montant total annuel en euros HT</t>
  </si>
  <si>
    <t>Montant de la TVA</t>
  </si>
  <si>
    <t>Taux de TVA</t>
  </si>
  <si>
    <t>Montant total annuel en euros TTC</t>
  </si>
  <si>
    <t>Décomposition du prix global et forfaitaire (DPGF) - Marché 26002PC Lot 2 - Nettoyage des locaux du PNPC au Fort du Pradeau et sur l'île de Porquerolles</t>
  </si>
  <si>
    <t>Bordereau des prix unitaires (BPU) - Marché 26002PC Lot 2 - Nettoyage des locaux du PNPC au Fort du Pradeau et sur l'île de Porquerolles</t>
  </si>
  <si>
    <t>Montant de la TVA Taux à 20 %</t>
  </si>
  <si>
    <t>Prix  unitaire € HT</t>
  </si>
  <si>
    <t>Prix  unitaire € TTC</t>
  </si>
  <si>
    <t>Montant nettoyage total du Fort du Pradeau</t>
  </si>
  <si>
    <t>Les prix unitaires indiqués sont contractuels - ils servent à l'élaboration des bons de commande pour les prestations ponctuelles. Le candidat complète les cellules grisées ; les cellules "montant de la TVA" et "prix unitaires TTC sont préprogrammées mais il appartient au candidat de vérifier la cohérence des montants et de corriger si nécessaire. Le présent document doit être joint à l'offre dans sa version modifiable (pour vérification des calculs) et sous format PDF</t>
  </si>
  <si>
    <t>Le candidat complète les cellules grisées ; il porte son attention sur le nombre d'occurrences attendues pour chacune des prestations pour déterminer le prix annuel. Certaines cellules sont préprogrammées (notamment pour les sommes et le calcul de la TVA et du montant total TTC), il appartient cependant au candidat de bien vérifier la cohérence des informations après complétion et modification des formules si nécessaire. Le présent document doit être joint à l'offre dans sa version modifiable (pour vérification des calculs) et sous format PDF.</t>
  </si>
  <si>
    <t>Montant nettoyage total du logement PMR L07</t>
  </si>
  <si>
    <t>Montant nettoyage total du logement L108</t>
  </si>
  <si>
    <t>Montant nettoyage total du logement L109</t>
  </si>
  <si>
    <t>Logement 106/107</t>
  </si>
  <si>
    <t>Montant nettoyage total du logement L104 / 105</t>
  </si>
  <si>
    <t>Montant nettoyage total du logement L106 / 107</t>
  </si>
  <si>
    <t>Montant nettoyage total du logement 103</t>
  </si>
  <si>
    <t>Montant nettoyage total du logement 102</t>
  </si>
  <si>
    <t>Montant nettoyage total du logement 101</t>
  </si>
  <si>
    <t>Carrelage</t>
  </si>
  <si>
    <t>Montant nettoyage total du logement Radar 1</t>
  </si>
  <si>
    <t>Montant nettoyage total du logement Radar 2</t>
  </si>
  <si>
    <t>Montant du nettoyage total du logement Barbacane</t>
  </si>
  <si>
    <t>Montant du nettoyage total de la Tour</t>
  </si>
  <si>
    <t>Montant du nettoyage de la Tour hors locaux techniques</t>
  </si>
  <si>
    <t>Devis des quantiés estimatives (DQE) - Marché 26002PC Lot 2 - Nettoyage des locaux du PNPC au Fort du Pradeau et sur l'île de Porquerolles</t>
  </si>
  <si>
    <t>Les prix unitaires indiqués sont contractuels mais les quantités sont estimatives et n'engagent pas le PNPC, elles servent seulement à la comparaison des prix. Les cellules sont préprogrammées et le remplissage du BPU permet le remplissage automatique du DQE néanmoins il appartient au candidat de vérifier la cohérence des montants et de corriger si nécessaire. Le présent document doit être joint à l'offre dans sa version modifiable (pour vérification des calculs) et sous format PDF</t>
  </si>
  <si>
    <t>Prix  unitaire € HT (PU)</t>
  </si>
  <si>
    <t>Quantité (Q)</t>
  </si>
  <si>
    <t>Montant total en € HT (PU x Q)</t>
  </si>
  <si>
    <t>Montant total DQE en € HT</t>
  </si>
  <si>
    <t>Montant total DQE en € TTC</t>
  </si>
  <si>
    <t>Taux de la TVA</t>
  </si>
  <si>
    <t>Le détail des prestations attendues dans le cadre de la prestation de nettoyage est indiqué dans le cahier des clauses techniques particulières (CCTP)</t>
  </si>
  <si>
    <t>Le détail des prestations attendues dans le cadre de la prestation de nettoyage est indiqué dans le cahier des clauses techniques particulières (CCTP). Pour rappel, les jours et heures d'ouverture sont possiblement modifiables dans le cadre d'un avenant et les documents CCTP et DPGF mis à jour en conséquence.</t>
  </si>
  <si>
    <t>surface totale 2 faces</t>
  </si>
  <si>
    <t>Vestiaires salle de bain + WC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</si>
</sst>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1"/>
      <color theme="1"/>
      <name val="Aptos Narrow"/>
      <family val="2"/>
      <scheme val="minor"/>
    </font>
    <font>
      <sz val="11"/>
      <color theme="0"/>
      <name val="Aptos Narrow"/>
      <family val="2"/>
      <scheme val="minor"/>
    </font>
    <font>
      <sz val="8"/>
      <name val="Aptos Narrow"/>
      <family val="2"/>
      <scheme val="minor"/>
    </font>
    <font>
      <sz val="11"/>
      <name val="Aptos Narrow"/>
      <family val="2"/>
      <scheme val="minor"/>
    </font>
    <font>
      <b/>
      <sz val="11"/>
      <name val="Aptos Narrow"/>
      <family val="2"/>
      <scheme val="minor"/>
    </font>
    <font>
      <sz val="11"/>
      <color rgb="FFFF0000"/>
      <name val="Aptos Narrow"/>
      <family val="2"/>
      <scheme val="minor"/>
    </font>
    <font>
      <sz val="11"/>
      <color theme="9" tint="-0.499984740745262"/>
      <name val="Aptos Narrow"/>
      <family val="2"/>
      <scheme val="minor"/>
    </font>
    <font>
      <b/>
      <sz val="16"/>
      <color theme="1"/>
      <name val="Aptos Narrow"/>
      <family val="2"/>
      <scheme val="minor"/>
    </font>
    <font>
      <i/>
      <sz val="11"/>
      <color theme="1"/>
      <name val="Aptos Narrow"/>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89999084444715716"/>
        <bgColor indexed="64"/>
      </patternFill>
    </fill>
    <fill>
      <patternFill patternType="solid">
        <fgColor them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4" fillId="0" borderId="1" xfId="0" applyFont="1" applyBorder="1"/>
    <xf numFmtId="0" fontId="4" fillId="0" borderId="1" xfId="0" applyFont="1" applyBorder="1" applyAlignment="1">
      <alignment horizontal="center"/>
    </xf>
    <xf numFmtId="0" fontId="0" fillId="2" borderId="1" xfId="0" applyFill="1" applyBorder="1" applyAlignment="1">
      <alignment horizontal="center"/>
    </xf>
    <xf numFmtId="0" fontId="0" fillId="0" borderId="2" xfId="0" applyBorder="1" applyAlignment="1">
      <alignment horizontal="center" vertical="center" textRotation="90"/>
    </xf>
    <xf numFmtId="0" fontId="0" fillId="0" borderId="4" xfId="0" applyBorder="1" applyAlignment="1">
      <alignment horizontal="center" vertical="center" textRotation="90"/>
    </xf>
    <xf numFmtId="0" fontId="0" fillId="0" borderId="2" xfId="0" applyBorder="1"/>
    <xf numFmtId="0" fontId="0" fillId="2" borderId="1" xfId="0" applyFill="1" applyBorder="1"/>
    <xf numFmtId="0" fontId="0" fillId="0" borderId="1" xfId="0" applyBorder="1" applyAlignment="1">
      <alignment horizontal="left"/>
    </xf>
    <xf numFmtId="0" fontId="1" fillId="0" borderId="0" xfId="0" applyFont="1" applyAlignment="1">
      <alignment horizontal="center"/>
    </xf>
    <xf numFmtId="0" fontId="5" fillId="0" borderId="0" xfId="0" applyFont="1" applyAlignment="1">
      <alignment horizontal="center"/>
    </xf>
    <xf numFmtId="0" fontId="4" fillId="3" borderId="1" xfId="0" applyFont="1" applyFill="1" applyBorder="1"/>
    <xf numFmtId="0" fontId="0" fillId="3" borderId="1" xfId="0" applyFill="1" applyBorder="1" applyAlignment="1">
      <alignment horizontal="center"/>
    </xf>
    <xf numFmtId="0" fontId="0" fillId="0" borderId="5" xfId="0" applyBorder="1" applyAlignment="1">
      <alignment horizontal="center" vertical="center" textRotation="90"/>
    </xf>
    <xf numFmtId="0" fontId="4" fillId="0" borderId="6" xfId="0" applyFont="1" applyBorder="1"/>
    <xf numFmtId="0" fontId="0" fillId="0" borderId="6" xfId="0" applyBorder="1" applyAlignment="1">
      <alignment horizontal="center"/>
    </xf>
    <xf numFmtId="0" fontId="2" fillId="0" borderId="0" xfId="0" applyFont="1"/>
    <xf numFmtId="0" fontId="2" fillId="0" borderId="0" xfId="0" applyFont="1" applyAlignment="1">
      <alignment horizontal="left"/>
    </xf>
    <xf numFmtId="0" fontId="0" fillId="4" borderId="0" xfId="0" applyFill="1"/>
    <xf numFmtId="0" fontId="0" fillId="4" borderId="1" xfId="0" applyFill="1" applyBorder="1"/>
    <xf numFmtId="0" fontId="0" fillId="4" borderId="1" xfId="0" applyFill="1" applyBorder="1" applyAlignment="1">
      <alignment horizontal="center"/>
    </xf>
    <xf numFmtId="0" fontId="0" fillId="4" borderId="4" xfId="0" applyFill="1" applyBorder="1" applyAlignment="1">
      <alignment horizontal="center"/>
    </xf>
    <xf numFmtId="0" fontId="5" fillId="3" borderId="1" xfId="0" applyFont="1" applyFill="1" applyBorder="1"/>
    <xf numFmtId="0" fontId="5" fillId="3" borderId="5" xfId="0" applyFont="1" applyFill="1" applyBorder="1"/>
    <xf numFmtId="0" fontId="5" fillId="3" borderId="6" xfId="0" applyFont="1" applyFill="1" applyBorder="1"/>
    <xf numFmtId="0" fontId="0" fillId="4" borderId="1" xfId="0" applyFill="1" applyBorder="1" applyAlignment="1">
      <alignment wrapText="1"/>
    </xf>
    <xf numFmtId="0" fontId="0" fillId="5" borderId="1" xfId="0" applyFill="1" applyBorder="1"/>
    <xf numFmtId="0" fontId="1" fillId="0" borderId="6" xfId="0" applyFont="1" applyBorder="1" applyAlignment="1">
      <alignment horizontal="left"/>
    </xf>
    <xf numFmtId="0" fontId="0" fillId="0" borderId="3" xfId="0" applyBorder="1" applyAlignment="1">
      <alignment horizontal="center"/>
    </xf>
    <xf numFmtId="0" fontId="6" fillId="0" borderId="1" xfId="0" applyFont="1" applyBorder="1" applyAlignment="1">
      <alignment horizontal="center"/>
    </xf>
    <xf numFmtId="0" fontId="1" fillId="0" borderId="0" xfId="0" applyFont="1"/>
    <xf numFmtId="0" fontId="4" fillId="0" borderId="7" xfId="0" applyFont="1" applyBorder="1"/>
    <xf numFmtId="0" fontId="0" fillId="0" borderId="7" xfId="0" applyBorder="1" applyAlignment="1">
      <alignment horizontal="center"/>
    </xf>
    <xf numFmtId="0" fontId="5" fillId="3" borderId="0" xfId="0" applyFont="1" applyFill="1"/>
    <xf numFmtId="0" fontId="0" fillId="0" borderId="3" xfId="0" applyBorder="1"/>
    <xf numFmtId="0" fontId="6" fillId="2" borderId="1" xfId="0" applyFont="1" applyFill="1" applyBorder="1" applyAlignment="1">
      <alignment horizontal="center" wrapText="1"/>
    </xf>
    <xf numFmtId="0" fontId="0" fillId="0" borderId="0" xfId="0" applyAlignment="1">
      <alignment horizontal="center" vertical="center" textRotation="90"/>
    </xf>
    <xf numFmtId="0" fontId="0" fillId="4" borderId="0" xfId="0" applyFill="1" applyAlignment="1">
      <alignment horizontal="center"/>
    </xf>
    <xf numFmtId="0" fontId="0" fillId="5" borderId="3" xfId="0" applyFill="1" applyBorder="1"/>
    <xf numFmtId="0" fontId="0" fillId="0" borderId="1" xfId="0" applyBorder="1" applyAlignment="1">
      <alignment wrapText="1"/>
    </xf>
    <xf numFmtId="0" fontId="0" fillId="0" borderId="3" xfId="0" applyBorder="1" applyAlignment="1">
      <alignment horizontal="center" vertical="center" textRotation="90"/>
    </xf>
    <xf numFmtId="0" fontId="0" fillId="0" borderId="1" xfId="0" applyBorder="1" applyAlignment="1">
      <alignment horizontal="center" vertical="center" textRotation="90"/>
    </xf>
    <xf numFmtId="0" fontId="0" fillId="6" borderId="1" xfId="0" applyFill="1" applyBorder="1" applyAlignment="1">
      <alignment horizontal="center"/>
    </xf>
    <xf numFmtId="0" fontId="0" fillId="4" borderId="4" xfId="0" applyFill="1" applyBorder="1"/>
    <xf numFmtId="0" fontId="0" fillId="0" borderId="4" xfId="0" applyBorder="1" applyAlignment="1">
      <alignment horizont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4" borderId="0" xfId="0" applyFill="1" applyAlignment="1">
      <alignment horizontal="center" vertical="center" textRotation="90"/>
    </xf>
    <xf numFmtId="0" fontId="6" fillId="4" borderId="0" xfId="0" applyFont="1" applyFill="1" applyAlignment="1">
      <alignment horizontal="center"/>
    </xf>
    <xf numFmtId="0" fontId="6" fillId="4" borderId="4" xfId="0" applyFont="1" applyFill="1" applyBorder="1" applyAlignment="1">
      <alignment horizontal="center"/>
    </xf>
    <xf numFmtId="0" fontId="6" fillId="2" borderId="1" xfId="0" applyFont="1" applyFill="1" applyBorder="1" applyAlignment="1">
      <alignment horizontal="center" vertical="center" wrapText="1"/>
    </xf>
    <xf numFmtId="0" fontId="4" fillId="4" borderId="1" xfId="0" applyFont="1" applyFill="1" applyBorder="1" applyAlignment="1">
      <alignment horizontal="center"/>
    </xf>
    <xf numFmtId="0" fontId="0" fillId="6" borderId="1" xfId="0" applyFill="1" applyBorder="1"/>
    <xf numFmtId="0" fontId="7" fillId="0" borderId="1" xfId="0" applyFont="1" applyBorder="1" applyAlignment="1">
      <alignment horizontal="center"/>
    </xf>
    <xf numFmtId="0" fontId="8" fillId="0" borderId="5" xfId="0" applyFont="1" applyBorder="1" applyAlignment="1">
      <alignment horizontal="left"/>
    </xf>
    <xf numFmtId="0" fontId="1" fillId="3" borderId="5" xfId="0" applyFont="1" applyFill="1" applyBorder="1"/>
    <xf numFmtId="0" fontId="0" fillId="0" borderId="4" xfId="0" applyBorder="1"/>
    <xf numFmtId="0" fontId="6" fillId="0" borderId="4" xfId="0" applyFont="1" applyBorder="1" applyAlignment="1">
      <alignment horizontal="center"/>
    </xf>
    <xf numFmtId="0" fontId="0" fillId="5" borderId="4" xfId="0" applyFill="1" applyBorder="1"/>
    <xf numFmtId="0" fontId="1" fillId="3" borderId="6" xfId="0" applyFont="1" applyFill="1" applyBorder="1"/>
    <xf numFmtId="0" fontId="4" fillId="0" borderId="3" xfId="0" applyFont="1" applyBorder="1"/>
    <xf numFmtId="0" fontId="7" fillId="0" borderId="4" xfId="0" applyFont="1" applyBorder="1" applyAlignment="1">
      <alignment horizontal="center"/>
    </xf>
    <xf numFmtId="0" fontId="0" fillId="0" borderId="1" xfId="0" applyBorder="1" applyAlignment="1">
      <alignment horizontal="right"/>
    </xf>
    <xf numFmtId="0" fontId="1" fillId="0" borderId="6" xfId="0" applyFont="1" applyBorder="1"/>
    <xf numFmtId="0" fontId="0" fillId="0" borderId="7" xfId="0" applyBorder="1"/>
    <xf numFmtId="9" fontId="0" fillId="0" borderId="1" xfId="0" applyNumberFormat="1" applyBorder="1"/>
    <xf numFmtId="0" fontId="1" fillId="4" borderId="6" xfId="0" applyFont="1" applyFill="1" applyBorder="1"/>
    <xf numFmtId="0" fontId="4" fillId="3" borderId="1" xfId="0" applyFont="1" applyFill="1" applyBorder="1" applyAlignment="1">
      <alignment wrapText="1"/>
    </xf>
    <xf numFmtId="0" fontId="0" fillId="5" borderId="8" xfId="0" applyFill="1" applyBorder="1" applyAlignment="1">
      <alignment horizontal="center"/>
    </xf>
    <xf numFmtId="0" fontId="0" fillId="5" borderId="5" xfId="0" applyFill="1" applyBorder="1" applyAlignment="1">
      <alignment horizontal="center"/>
    </xf>
    <xf numFmtId="0" fontId="0" fillId="5" borderId="5" xfId="0" applyFill="1" applyBorder="1"/>
    <xf numFmtId="0" fontId="0" fillId="5" borderId="10" xfId="0" applyFill="1" applyBorder="1"/>
    <xf numFmtId="0" fontId="1" fillId="5" borderId="3" xfId="0" applyFont="1" applyFill="1" applyBorder="1" applyAlignment="1">
      <alignment vertical="center"/>
    </xf>
    <xf numFmtId="0" fontId="1" fillId="5" borderId="3" xfId="0" applyFont="1" applyFill="1" applyBorder="1" applyAlignment="1">
      <alignment horizontal="center" vertical="center"/>
    </xf>
    <xf numFmtId="0" fontId="1" fillId="5" borderId="10" xfId="0" applyFont="1" applyFill="1" applyBorder="1" applyAlignment="1">
      <alignment horizontal="center" vertical="center"/>
    </xf>
    <xf numFmtId="0" fontId="1" fillId="4" borderId="0" xfId="0" applyFont="1" applyFill="1" applyAlignment="1">
      <alignment vertical="center"/>
    </xf>
    <xf numFmtId="0" fontId="1" fillId="5" borderId="10" xfId="0" applyFont="1" applyFill="1" applyBorder="1" applyAlignment="1">
      <alignment horizontal="center" vertical="center" wrapText="1"/>
    </xf>
    <xf numFmtId="0" fontId="4" fillId="0" borderId="1" xfId="0" applyFont="1" applyBorder="1" applyAlignment="1">
      <alignment wrapText="1"/>
    </xf>
    <xf numFmtId="0" fontId="0" fillId="0" borderId="1" xfId="0" applyBorder="1" applyAlignment="1">
      <alignment horizontal="center" vertical="center"/>
    </xf>
    <xf numFmtId="0" fontId="1" fillId="4" borderId="0" xfId="0" applyFont="1" applyFill="1"/>
    <xf numFmtId="0" fontId="0" fillId="4" borderId="6" xfId="0" applyFill="1" applyBorder="1"/>
    <xf numFmtId="0" fontId="0" fillId="5" borderId="8" xfId="0" applyFill="1" applyBorder="1" applyAlignment="1">
      <alignment horizontal="right"/>
    </xf>
    <xf numFmtId="0" fontId="0" fillId="5" borderId="5" xfId="0" applyFill="1" applyBorder="1" applyAlignment="1">
      <alignment horizontal="right"/>
    </xf>
    <xf numFmtId="0" fontId="1" fillId="5" borderId="1" xfId="0" applyFont="1" applyFill="1" applyBorder="1" applyAlignment="1">
      <alignment horizontal="center" vertical="center" wrapText="1"/>
    </xf>
    <xf numFmtId="9" fontId="0" fillId="0" borderId="1" xfId="0" applyNumberFormat="1" applyBorder="1" applyAlignment="1">
      <alignment horizontal="right"/>
    </xf>
    <xf numFmtId="0" fontId="6" fillId="5" borderId="1" xfId="0" applyFont="1" applyFill="1" applyBorder="1"/>
    <xf numFmtId="0" fontId="6" fillId="4" borderId="6" xfId="0" applyFont="1" applyFill="1" applyBorder="1"/>
    <xf numFmtId="0" fontId="6" fillId="5" borderId="3" xfId="0" applyFont="1" applyFill="1" applyBorder="1"/>
    <xf numFmtId="0" fontId="1" fillId="5" borderId="1" xfId="0" applyFont="1" applyFill="1" applyBorder="1" applyAlignment="1">
      <alignment horizontal="center" vertical="center"/>
    </xf>
    <xf numFmtId="0" fontId="0" fillId="0" borderId="1" xfId="0" applyBorder="1" applyAlignment="1">
      <alignment horizontal="right"/>
    </xf>
    <xf numFmtId="0" fontId="1" fillId="0" borderId="0" xfId="0" applyFont="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textRotation="90"/>
    </xf>
    <xf numFmtId="0" fontId="0" fillId="0" borderId="2" xfId="0" applyBorder="1" applyAlignment="1">
      <alignment horizontal="center" vertical="center" textRotation="90"/>
    </xf>
    <xf numFmtId="0" fontId="0" fillId="0" borderId="1" xfId="0" applyBorder="1" applyAlignment="1">
      <alignment horizontal="center" vertical="center" textRotation="90"/>
    </xf>
    <xf numFmtId="0" fontId="0" fillId="0" borderId="4" xfId="0" applyBorder="1" applyAlignment="1">
      <alignment horizontal="center" vertical="center" textRotation="90"/>
    </xf>
    <xf numFmtId="0" fontId="0" fillId="0" borderId="1" xfId="0" applyBorder="1" applyAlignment="1">
      <alignment horizontal="left"/>
    </xf>
    <xf numFmtId="0" fontId="0" fillId="0" borderId="4" xfId="0" applyBorder="1" applyAlignment="1">
      <alignment horizontal="left"/>
    </xf>
    <xf numFmtId="0" fontId="9" fillId="0" borderId="1" xfId="0" applyFont="1" applyBorder="1" applyAlignment="1">
      <alignment horizontal="center" vertical="center" wrapText="1"/>
    </xf>
    <xf numFmtId="0" fontId="4" fillId="0" borderId="10" xfId="0" applyFont="1" applyBorder="1" applyAlignment="1">
      <alignment horizontal="right"/>
    </xf>
    <xf numFmtId="0" fontId="4" fillId="0" borderId="7" xfId="0" applyFont="1" applyBorder="1" applyAlignment="1">
      <alignment horizontal="right"/>
    </xf>
    <xf numFmtId="0" fontId="4" fillId="0" borderId="11" xfId="0" applyFont="1" applyBorder="1" applyAlignment="1">
      <alignment horizontal="right"/>
    </xf>
    <xf numFmtId="0" fontId="4" fillId="0" borderId="5" xfId="0" applyFont="1" applyBorder="1" applyAlignment="1">
      <alignment horizontal="right"/>
    </xf>
    <xf numFmtId="0" fontId="4" fillId="0" borderId="6" xfId="0" applyFont="1" applyBorder="1" applyAlignment="1">
      <alignment horizontal="right"/>
    </xf>
    <xf numFmtId="0" fontId="4" fillId="0" borderId="9" xfId="0" applyFont="1" applyBorder="1" applyAlignment="1">
      <alignment horizontal="right"/>
    </xf>
    <xf numFmtId="0" fontId="0" fillId="4" borderId="5" xfId="0" applyFill="1" applyBorder="1" applyAlignment="1">
      <alignment horizontal="right"/>
    </xf>
    <xf numFmtId="0" fontId="0" fillId="4" borderId="6" xfId="0" applyFill="1" applyBorder="1" applyAlignment="1">
      <alignment horizontal="right"/>
    </xf>
    <xf numFmtId="0" fontId="0" fillId="4" borderId="9" xfId="0" applyFill="1" applyBorder="1" applyAlignment="1">
      <alignment horizontal="right"/>
    </xf>
    <xf numFmtId="0" fontId="0" fillId="0" borderId="1" xfId="0" applyBorder="1" applyAlignment="1">
      <alignment horizontal="center"/>
    </xf>
    <xf numFmtId="0" fontId="0" fillId="0" borderId="5" xfId="0" applyBorder="1" applyAlignment="1">
      <alignment horizontal="right"/>
    </xf>
    <xf numFmtId="0" fontId="0" fillId="0" borderId="6" xfId="0" applyBorder="1" applyAlignment="1">
      <alignment horizontal="right"/>
    </xf>
    <xf numFmtId="0" fontId="0" fillId="0" borderId="9" xfId="0" applyBorder="1" applyAlignment="1">
      <alignment horizontal="right"/>
    </xf>
    <xf numFmtId="0" fontId="0" fillId="0" borderId="0" xfId="0" applyAlignment="1">
      <alignment horizontal="right"/>
    </xf>
    <xf numFmtId="0" fontId="1" fillId="0" borderId="0" xfId="0" applyFont="1" applyAlignment="1">
      <alignment horizontal="center" wrapText="1"/>
    </xf>
    <xf numFmtId="0" fontId="9" fillId="0" borderId="0" xfId="0" applyFont="1" applyAlignment="1">
      <alignment horizontal="center" vertical="center" wrapText="1"/>
    </xf>
    <xf numFmtId="0" fontId="0" fillId="5" borderId="4" xfId="0" applyFill="1" applyBorder="1" applyAlignment="1">
      <alignment horizontal="center"/>
    </xf>
    <xf numFmtId="0" fontId="0" fillId="5" borderId="1"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B793F-2228-42E5-BE77-FBE6EDA5ACB4}">
  <dimension ref="A1:N125"/>
  <sheetViews>
    <sheetView tabSelected="1" topLeftCell="A31" zoomScaleNormal="100" workbookViewId="0">
      <selection activeCell="S41" sqref="S41"/>
    </sheetView>
  </sheetViews>
  <sheetFormatPr baseColWidth="10" defaultRowHeight="15" x14ac:dyDescent="0.25"/>
  <cols>
    <col min="3" max="3" width="20" customWidth="1"/>
    <col min="4" max="4" width="15" style="1" customWidth="1"/>
    <col min="5" max="6" width="18.7109375" style="1" customWidth="1"/>
    <col min="7" max="7" width="16.5703125" style="1" customWidth="1"/>
    <col min="8" max="8" width="16.28515625" style="1" customWidth="1"/>
    <col min="9" max="9" width="17.85546875" customWidth="1"/>
  </cols>
  <sheetData>
    <row r="1" spans="2:9" ht="48" customHeight="1" x14ac:dyDescent="0.25">
      <c r="B1" s="93" t="s">
        <v>158</v>
      </c>
      <c r="C1" s="93"/>
      <c r="D1" s="93"/>
      <c r="E1" s="93"/>
      <c r="F1" s="93"/>
      <c r="G1" s="93"/>
      <c r="H1" s="93"/>
      <c r="I1" s="93"/>
    </row>
    <row r="3" spans="2:9" ht="70.5" customHeight="1" x14ac:dyDescent="0.25">
      <c r="B3" s="94" t="s">
        <v>165</v>
      </c>
      <c r="C3" s="94"/>
      <c r="D3" s="94"/>
      <c r="E3" s="94"/>
      <c r="F3" s="94"/>
      <c r="G3" s="94"/>
      <c r="H3" s="94"/>
      <c r="I3" s="94"/>
    </row>
    <row r="4" spans="2:9" ht="58.5" customHeight="1" x14ac:dyDescent="0.25">
      <c r="B4" s="101" t="s">
        <v>190</v>
      </c>
      <c r="C4" s="101"/>
      <c r="D4" s="101"/>
      <c r="E4" s="101"/>
      <c r="F4" s="101"/>
      <c r="G4" s="101"/>
      <c r="H4" s="101"/>
      <c r="I4" s="101"/>
    </row>
    <row r="6" spans="2:9" x14ac:dyDescent="0.25">
      <c r="C6" s="12" t="s">
        <v>113</v>
      </c>
    </row>
    <row r="7" spans="2:9" ht="45" x14ac:dyDescent="0.25">
      <c r="B7" s="48" t="s">
        <v>14</v>
      </c>
      <c r="C7" s="48" t="s">
        <v>15</v>
      </c>
      <c r="D7" s="49" t="s">
        <v>16</v>
      </c>
      <c r="E7" s="49" t="s">
        <v>17</v>
      </c>
      <c r="F7" s="49" t="s">
        <v>47</v>
      </c>
      <c r="G7" s="53" t="s">
        <v>114</v>
      </c>
      <c r="H7" s="49" t="s">
        <v>36</v>
      </c>
      <c r="I7" s="48" t="s">
        <v>96</v>
      </c>
    </row>
    <row r="8" spans="2:9" x14ac:dyDescent="0.25">
      <c r="B8" s="95" t="s">
        <v>13</v>
      </c>
      <c r="C8" s="46" t="s">
        <v>99</v>
      </c>
      <c r="D8" s="24">
        <v>44.76</v>
      </c>
      <c r="E8" s="24" t="s">
        <v>100</v>
      </c>
      <c r="F8" s="24" t="s">
        <v>101</v>
      </c>
      <c r="G8" s="47" t="s">
        <v>115</v>
      </c>
      <c r="H8" s="118"/>
      <c r="I8" s="61"/>
    </row>
    <row r="9" spans="2:9" x14ac:dyDescent="0.25">
      <c r="B9" s="96"/>
      <c r="C9" s="22" t="s">
        <v>102</v>
      </c>
      <c r="D9" s="23">
        <v>15</v>
      </c>
      <c r="E9" s="23" t="s">
        <v>103</v>
      </c>
      <c r="F9" s="23" t="s">
        <v>104</v>
      </c>
      <c r="G9" s="3" t="s">
        <v>115</v>
      </c>
      <c r="H9" s="119"/>
      <c r="I9" s="29"/>
    </row>
    <row r="10" spans="2:9" x14ac:dyDescent="0.25">
      <c r="B10" s="96"/>
      <c r="C10" s="22" t="s">
        <v>105</v>
      </c>
      <c r="D10" s="23">
        <v>38.74</v>
      </c>
      <c r="E10" s="23" t="s">
        <v>100</v>
      </c>
      <c r="F10" s="23" t="s">
        <v>101</v>
      </c>
      <c r="G10" s="3" t="s">
        <v>115</v>
      </c>
      <c r="H10" s="119"/>
      <c r="I10" s="29"/>
    </row>
    <row r="11" spans="2:9" x14ac:dyDescent="0.25">
      <c r="B11" s="96"/>
      <c r="C11" s="22" t="s">
        <v>106</v>
      </c>
      <c r="D11" s="23">
        <v>13.46</v>
      </c>
      <c r="E11" s="23" t="s">
        <v>100</v>
      </c>
      <c r="F11" s="23" t="s">
        <v>101</v>
      </c>
      <c r="G11" s="3" t="s">
        <v>115</v>
      </c>
      <c r="H11" s="119"/>
      <c r="I11" s="29"/>
    </row>
    <row r="12" spans="2:9" x14ac:dyDescent="0.25">
      <c r="B12" s="96"/>
      <c r="C12" s="22" t="s">
        <v>151</v>
      </c>
      <c r="D12" s="23">
        <f>SUM(D8:D11)</f>
        <v>111.96000000000001</v>
      </c>
      <c r="E12" s="23"/>
      <c r="F12" s="23"/>
      <c r="G12" s="3"/>
      <c r="H12" s="23"/>
      <c r="I12" s="22"/>
    </row>
    <row r="13" spans="2:9" x14ac:dyDescent="0.25">
      <c r="B13" s="97" t="s">
        <v>107</v>
      </c>
      <c r="C13" s="22" t="s">
        <v>109</v>
      </c>
      <c r="D13" s="23">
        <v>12</v>
      </c>
      <c r="E13" s="23" t="s">
        <v>108</v>
      </c>
      <c r="F13" s="23" t="s">
        <v>101</v>
      </c>
      <c r="G13" s="32" t="s">
        <v>116</v>
      </c>
      <c r="H13" s="119"/>
      <c r="I13" s="29"/>
    </row>
    <row r="14" spans="2:9" x14ac:dyDescent="0.25">
      <c r="B14" s="97"/>
      <c r="C14" s="22" t="s">
        <v>110</v>
      </c>
      <c r="D14" s="23">
        <v>18.559999999999999</v>
      </c>
      <c r="E14" s="23" t="s">
        <v>108</v>
      </c>
      <c r="F14" s="23" t="s">
        <v>101</v>
      </c>
      <c r="G14" s="3" t="s">
        <v>115</v>
      </c>
      <c r="H14" s="119"/>
      <c r="I14" s="29"/>
    </row>
    <row r="15" spans="2:9" x14ac:dyDescent="0.25">
      <c r="B15" s="97"/>
      <c r="C15" s="22" t="s">
        <v>111</v>
      </c>
      <c r="D15" s="23">
        <v>21.77</v>
      </c>
      <c r="E15" s="23" t="s">
        <v>108</v>
      </c>
      <c r="F15" s="23" t="s">
        <v>101</v>
      </c>
      <c r="G15" s="3" t="s">
        <v>115</v>
      </c>
      <c r="H15" s="119"/>
      <c r="I15" s="29"/>
    </row>
    <row r="16" spans="2:9" x14ac:dyDescent="0.25">
      <c r="B16" s="97"/>
      <c r="C16" s="22" t="s">
        <v>105</v>
      </c>
      <c r="D16" s="23">
        <v>119.65</v>
      </c>
      <c r="E16" s="23" t="s">
        <v>108</v>
      </c>
      <c r="F16" s="23" t="s">
        <v>101</v>
      </c>
      <c r="G16" s="3" t="s">
        <v>115</v>
      </c>
      <c r="H16" s="119"/>
      <c r="I16" s="29"/>
    </row>
    <row r="17" spans="1:9" ht="30" x14ac:dyDescent="0.25">
      <c r="B17" s="97"/>
      <c r="C17" s="28" t="s">
        <v>112</v>
      </c>
      <c r="D17" s="23">
        <v>36</v>
      </c>
      <c r="E17" s="23" t="s">
        <v>108</v>
      </c>
      <c r="F17" s="23" t="s">
        <v>101</v>
      </c>
      <c r="G17" s="3" t="s">
        <v>115</v>
      </c>
      <c r="H17" s="119"/>
      <c r="I17" s="29"/>
    </row>
    <row r="18" spans="1:9" x14ac:dyDescent="0.25">
      <c r="B18" s="97"/>
      <c r="C18" s="22" t="s">
        <v>151</v>
      </c>
      <c r="D18" s="23">
        <f>SUM(D13:D17)</f>
        <v>207.98000000000002</v>
      </c>
      <c r="E18" s="23"/>
      <c r="F18" s="23"/>
      <c r="G18" s="3"/>
      <c r="H18" s="23"/>
      <c r="I18" s="22"/>
    </row>
    <row r="19" spans="1:9" x14ac:dyDescent="0.25">
      <c r="B19" s="44"/>
      <c r="C19" s="22" t="s">
        <v>95</v>
      </c>
      <c r="D19" s="23">
        <f>D12+D18</f>
        <v>319.94000000000005</v>
      </c>
      <c r="E19" s="23"/>
      <c r="F19" s="23"/>
      <c r="G19" s="3"/>
      <c r="H19" s="23"/>
      <c r="I19" s="22"/>
    </row>
    <row r="20" spans="1:9" x14ac:dyDescent="0.25">
      <c r="B20" s="44"/>
      <c r="C20" s="22" t="s">
        <v>129</v>
      </c>
      <c r="D20" s="54">
        <v>24</v>
      </c>
      <c r="E20" s="23" t="s">
        <v>153</v>
      </c>
      <c r="F20" s="23" t="s">
        <v>101</v>
      </c>
      <c r="G20" s="23" t="s">
        <v>131</v>
      </c>
      <c r="H20" s="119"/>
      <c r="I20" s="29"/>
    </row>
    <row r="21" spans="1:9" ht="30" x14ac:dyDescent="0.25">
      <c r="B21" s="43"/>
      <c r="C21" s="46"/>
      <c r="D21" s="52"/>
      <c r="E21" s="24"/>
      <c r="F21" s="24"/>
      <c r="G21" s="53" t="s">
        <v>152</v>
      </c>
      <c r="H21" s="24"/>
      <c r="I21" s="46"/>
    </row>
    <row r="22" spans="1:9" s="21" customFormat="1" x14ac:dyDescent="0.25">
      <c r="A22"/>
      <c r="B22" s="95" t="s">
        <v>13</v>
      </c>
      <c r="C22" s="46" t="s">
        <v>99</v>
      </c>
      <c r="D22" s="24">
        <v>44.76</v>
      </c>
      <c r="E22" s="24" t="s">
        <v>100</v>
      </c>
      <c r="F22" s="24" t="s">
        <v>101</v>
      </c>
      <c r="G22" s="47" t="s">
        <v>115</v>
      </c>
      <c r="H22" s="118"/>
      <c r="I22" s="61"/>
    </row>
    <row r="23" spans="1:9" s="21" customFormat="1" x14ac:dyDescent="0.25">
      <c r="A23"/>
      <c r="B23" s="96"/>
      <c r="C23" s="22" t="s">
        <v>102</v>
      </c>
      <c r="D23" s="23">
        <v>15</v>
      </c>
      <c r="E23" s="23" t="s">
        <v>103</v>
      </c>
      <c r="F23" s="23" t="s">
        <v>104</v>
      </c>
      <c r="G23" s="3" t="s">
        <v>115</v>
      </c>
      <c r="H23" s="119"/>
      <c r="I23" s="29"/>
    </row>
    <row r="24" spans="1:9" s="21" customFormat="1" x14ac:dyDescent="0.25">
      <c r="A24"/>
      <c r="B24" s="96"/>
      <c r="C24" s="22" t="s">
        <v>105</v>
      </c>
      <c r="D24" s="23">
        <v>38.74</v>
      </c>
      <c r="E24" s="23" t="s">
        <v>100</v>
      </c>
      <c r="F24" s="23" t="s">
        <v>101</v>
      </c>
      <c r="G24" s="3" t="s">
        <v>115</v>
      </c>
      <c r="H24" s="119"/>
      <c r="I24" s="29"/>
    </row>
    <row r="25" spans="1:9" s="21" customFormat="1" x14ac:dyDescent="0.25">
      <c r="A25"/>
      <c r="B25" s="96"/>
      <c r="C25" s="22" t="s">
        <v>106</v>
      </c>
      <c r="D25" s="23">
        <v>13.46</v>
      </c>
      <c r="E25" s="23" t="s">
        <v>100</v>
      </c>
      <c r="F25" s="23" t="s">
        <v>101</v>
      </c>
      <c r="G25" s="3" t="s">
        <v>115</v>
      </c>
      <c r="H25" s="119"/>
      <c r="I25" s="29"/>
    </row>
    <row r="26" spans="1:9" s="21" customFormat="1" x14ac:dyDescent="0.25">
      <c r="A26"/>
      <c r="B26" s="96"/>
      <c r="C26" s="22" t="s">
        <v>151</v>
      </c>
      <c r="D26" s="23">
        <f>SUM(D22:D25)</f>
        <v>111.96000000000001</v>
      </c>
      <c r="E26" s="23"/>
      <c r="F26" s="23"/>
      <c r="G26" s="3"/>
      <c r="H26" s="23"/>
      <c r="I26" s="22"/>
    </row>
    <row r="27" spans="1:9" s="21" customFormat="1" x14ac:dyDescent="0.25">
      <c r="A27"/>
      <c r="B27" s="97" t="s">
        <v>107</v>
      </c>
      <c r="C27" s="22" t="s">
        <v>109</v>
      </c>
      <c r="D27" s="23">
        <v>12</v>
      </c>
      <c r="E27" s="23" t="s">
        <v>108</v>
      </c>
      <c r="F27" s="23" t="s">
        <v>101</v>
      </c>
      <c r="G27" s="3" t="s">
        <v>115</v>
      </c>
      <c r="H27" s="119"/>
      <c r="I27" s="29"/>
    </row>
    <row r="28" spans="1:9" s="21" customFormat="1" x14ac:dyDescent="0.25">
      <c r="A28"/>
      <c r="B28" s="97"/>
      <c r="C28" s="22" t="s">
        <v>110</v>
      </c>
      <c r="D28" s="23">
        <v>18.559999999999999</v>
      </c>
      <c r="E28" s="23" t="s">
        <v>108</v>
      </c>
      <c r="F28" s="23" t="s">
        <v>101</v>
      </c>
      <c r="G28" s="3" t="s">
        <v>115</v>
      </c>
      <c r="H28" s="119"/>
      <c r="I28" s="29"/>
    </row>
    <row r="29" spans="1:9" s="21" customFormat="1" x14ac:dyDescent="0.25">
      <c r="A29"/>
      <c r="B29" s="97"/>
      <c r="C29" s="22" t="s">
        <v>111</v>
      </c>
      <c r="D29" s="23">
        <v>21.77</v>
      </c>
      <c r="E29" s="23" t="s">
        <v>108</v>
      </c>
      <c r="F29" s="23" t="s">
        <v>101</v>
      </c>
      <c r="G29" s="3" t="s">
        <v>115</v>
      </c>
      <c r="H29" s="119"/>
      <c r="I29" s="29"/>
    </row>
    <row r="30" spans="1:9" x14ac:dyDescent="0.25">
      <c r="B30" s="97"/>
      <c r="C30" s="22" t="s">
        <v>105</v>
      </c>
      <c r="D30" s="23">
        <v>119.65</v>
      </c>
      <c r="E30" s="23" t="s">
        <v>108</v>
      </c>
      <c r="F30" s="23" t="s">
        <v>101</v>
      </c>
      <c r="G30" s="3" t="s">
        <v>115</v>
      </c>
      <c r="H30" s="119"/>
      <c r="I30" s="29"/>
    </row>
    <row r="31" spans="1:9" ht="30" x14ac:dyDescent="0.25">
      <c r="B31" s="97"/>
      <c r="C31" s="28" t="s">
        <v>112</v>
      </c>
      <c r="D31" s="23">
        <v>36</v>
      </c>
      <c r="E31" s="23" t="s">
        <v>108</v>
      </c>
      <c r="F31" s="23" t="s">
        <v>101</v>
      </c>
      <c r="G31" s="3" t="s">
        <v>115</v>
      </c>
      <c r="H31" s="119"/>
      <c r="I31" s="29"/>
    </row>
    <row r="32" spans="1:9" x14ac:dyDescent="0.25">
      <c r="B32" s="97"/>
      <c r="C32" s="22" t="s">
        <v>151</v>
      </c>
      <c r="D32" s="23">
        <f>SUM(D27:D31)</f>
        <v>207.98000000000002</v>
      </c>
      <c r="E32" s="23"/>
      <c r="F32" s="23"/>
      <c r="G32" s="3"/>
      <c r="H32" s="23"/>
      <c r="I32" s="22"/>
    </row>
    <row r="33" spans="2:9" x14ac:dyDescent="0.25">
      <c r="B33" s="44"/>
      <c r="C33" s="22" t="s">
        <v>95</v>
      </c>
      <c r="D33" s="23">
        <f>D26+D32</f>
        <v>319.94000000000005</v>
      </c>
      <c r="E33" s="23"/>
      <c r="F33" s="23"/>
      <c r="G33" s="3"/>
      <c r="H33" s="23"/>
      <c r="I33" s="22"/>
    </row>
    <row r="34" spans="2:9" x14ac:dyDescent="0.25">
      <c r="B34" s="50"/>
      <c r="C34" s="21"/>
      <c r="D34" s="51"/>
      <c r="E34" s="40"/>
      <c r="F34" s="40"/>
      <c r="G34" s="40"/>
      <c r="H34" s="40"/>
      <c r="I34" s="21"/>
    </row>
    <row r="35" spans="2:9" x14ac:dyDescent="0.25">
      <c r="B35" s="39"/>
      <c r="C35" s="21"/>
      <c r="D35" s="40"/>
      <c r="E35" s="40"/>
      <c r="F35" s="40"/>
      <c r="H35" s="40"/>
      <c r="I35" s="21"/>
    </row>
    <row r="36" spans="2:9" x14ac:dyDescent="0.25">
      <c r="C36" s="33" t="s">
        <v>117</v>
      </c>
    </row>
    <row r="37" spans="2:9" ht="30" x14ac:dyDescent="0.25">
      <c r="B37" s="10" t="s">
        <v>14</v>
      </c>
      <c r="C37" s="10" t="s">
        <v>15</v>
      </c>
      <c r="D37" s="6" t="s">
        <v>16</v>
      </c>
      <c r="E37" s="6" t="s">
        <v>17</v>
      </c>
      <c r="F37" s="6" t="s">
        <v>47</v>
      </c>
      <c r="G37" s="38" t="s">
        <v>128</v>
      </c>
      <c r="H37" s="6" t="s">
        <v>36</v>
      </c>
      <c r="I37" s="10"/>
    </row>
    <row r="38" spans="2:9" ht="15" customHeight="1" x14ac:dyDescent="0.25">
      <c r="B38" s="95" t="s">
        <v>13</v>
      </c>
      <c r="C38" s="2" t="s">
        <v>118</v>
      </c>
      <c r="D38" s="3">
        <v>5.3</v>
      </c>
      <c r="E38" s="3" t="s">
        <v>19</v>
      </c>
      <c r="F38" s="23" t="s">
        <v>101</v>
      </c>
      <c r="G38" s="32" t="s">
        <v>116</v>
      </c>
      <c r="H38" s="119"/>
      <c r="I38" s="29"/>
    </row>
    <row r="39" spans="2:9" x14ac:dyDescent="0.25">
      <c r="B39" s="96"/>
      <c r="C39" s="2" t="s">
        <v>119</v>
      </c>
      <c r="D39" s="3">
        <v>34</v>
      </c>
      <c r="E39" s="3" t="s">
        <v>19</v>
      </c>
      <c r="F39" s="23" t="s">
        <v>101</v>
      </c>
      <c r="G39" s="5" t="s">
        <v>115</v>
      </c>
      <c r="H39" s="119"/>
      <c r="I39" s="29"/>
    </row>
    <row r="40" spans="2:9" x14ac:dyDescent="0.25">
      <c r="B40" s="96"/>
      <c r="C40" s="2" t="s">
        <v>121</v>
      </c>
      <c r="D40" s="3">
        <v>3.9</v>
      </c>
      <c r="E40" s="3" t="s">
        <v>19</v>
      </c>
      <c r="F40" s="3" t="s">
        <v>121</v>
      </c>
      <c r="G40" s="3" t="s">
        <v>115</v>
      </c>
      <c r="H40" s="119"/>
      <c r="I40" s="29"/>
    </row>
    <row r="41" spans="2:9" x14ac:dyDescent="0.25">
      <c r="B41" s="96"/>
      <c r="C41" s="2" t="s">
        <v>120</v>
      </c>
      <c r="D41" s="3">
        <v>2.6</v>
      </c>
      <c r="E41" s="3" t="s">
        <v>19</v>
      </c>
      <c r="F41" s="3" t="s">
        <v>53</v>
      </c>
      <c r="G41" s="3" t="s">
        <v>115</v>
      </c>
      <c r="H41" s="119"/>
      <c r="I41" s="29"/>
    </row>
    <row r="42" spans="2:9" x14ac:dyDescent="0.25">
      <c r="B42" s="98"/>
      <c r="C42" s="2" t="s">
        <v>151</v>
      </c>
      <c r="D42" s="3">
        <f>SUM(D38:D41)</f>
        <v>45.8</v>
      </c>
      <c r="E42" s="3"/>
      <c r="F42" s="3"/>
      <c r="G42" s="3"/>
      <c r="H42" s="23"/>
      <c r="I42" s="2"/>
    </row>
    <row r="43" spans="2:9" ht="15" customHeight="1" x14ac:dyDescent="0.25">
      <c r="B43" s="95" t="s">
        <v>34</v>
      </c>
      <c r="C43" s="2" t="s">
        <v>104</v>
      </c>
      <c r="D43" s="3">
        <v>7.5</v>
      </c>
      <c r="E43" s="3" t="s">
        <v>19</v>
      </c>
      <c r="F43" s="3" t="s">
        <v>121</v>
      </c>
      <c r="G43" s="3" t="s">
        <v>115</v>
      </c>
      <c r="H43" s="119"/>
      <c r="I43" s="29"/>
    </row>
    <row r="44" spans="2:9" x14ac:dyDescent="0.25">
      <c r="B44" s="96"/>
      <c r="C44" s="2" t="s">
        <v>122</v>
      </c>
      <c r="D44" s="3">
        <v>37</v>
      </c>
      <c r="E44" s="3" t="s">
        <v>19</v>
      </c>
      <c r="F44" s="3" t="s">
        <v>122</v>
      </c>
      <c r="G44" s="3" t="s">
        <v>115</v>
      </c>
      <c r="H44" s="119"/>
      <c r="I44" s="29"/>
    </row>
    <row r="45" spans="2:9" ht="30" x14ac:dyDescent="0.25">
      <c r="B45" s="96"/>
      <c r="C45" s="42" t="s">
        <v>192</v>
      </c>
      <c r="D45" s="3">
        <v>6.85</v>
      </c>
      <c r="E45" s="3" t="s">
        <v>19</v>
      </c>
      <c r="F45" s="3" t="s">
        <v>121</v>
      </c>
      <c r="G45" s="3" t="s">
        <v>115</v>
      </c>
      <c r="H45" s="119"/>
      <c r="I45" s="29"/>
    </row>
    <row r="46" spans="2:9" x14ac:dyDescent="0.25">
      <c r="B46" s="96"/>
      <c r="C46" s="2" t="s">
        <v>151</v>
      </c>
      <c r="D46" s="3">
        <f>SUM(D43:D45)</f>
        <v>51.35</v>
      </c>
      <c r="E46" s="3"/>
      <c r="F46" s="3"/>
      <c r="G46" s="3"/>
      <c r="H46" s="23"/>
      <c r="I46" s="2"/>
    </row>
    <row r="47" spans="2:9" x14ac:dyDescent="0.25">
      <c r="B47" s="98"/>
      <c r="C47" s="2" t="s">
        <v>95</v>
      </c>
      <c r="D47" s="3">
        <f>D42+D46</f>
        <v>97.15</v>
      </c>
      <c r="E47" s="3"/>
      <c r="F47" s="3"/>
      <c r="G47" s="3"/>
      <c r="H47" s="23"/>
      <c r="I47" s="2"/>
    </row>
    <row r="48" spans="2:9" ht="24" x14ac:dyDescent="0.25">
      <c r="B48" s="8" t="s">
        <v>13</v>
      </c>
      <c r="C48" s="22" t="s">
        <v>129</v>
      </c>
      <c r="D48" s="54">
        <v>8</v>
      </c>
      <c r="E48" s="23" t="s">
        <v>191</v>
      </c>
      <c r="F48" s="23" t="s">
        <v>101</v>
      </c>
      <c r="G48" s="23" t="s">
        <v>132</v>
      </c>
      <c r="H48" s="119"/>
      <c r="I48" s="29"/>
    </row>
    <row r="49" spans="2:14" ht="21.75" x14ac:dyDescent="0.25">
      <c r="B49" s="8" t="s">
        <v>34</v>
      </c>
      <c r="C49" s="22" t="s">
        <v>129</v>
      </c>
      <c r="D49" s="54">
        <v>3</v>
      </c>
      <c r="E49" s="23" t="s">
        <v>191</v>
      </c>
      <c r="F49" s="23" t="s">
        <v>101</v>
      </c>
      <c r="G49" s="23" t="s">
        <v>132</v>
      </c>
      <c r="H49" s="119"/>
      <c r="I49" s="29"/>
    </row>
    <row r="50" spans="2:14" x14ac:dyDescent="0.25">
      <c r="B50" s="50"/>
      <c r="C50" s="21"/>
      <c r="D50" s="51"/>
      <c r="E50" s="40"/>
      <c r="F50" s="40"/>
      <c r="G50" s="40"/>
      <c r="H50" s="40"/>
      <c r="I50" s="21"/>
    </row>
    <row r="52" spans="2:14" ht="21" x14ac:dyDescent="0.35">
      <c r="B52" s="57" t="s">
        <v>21</v>
      </c>
      <c r="C52" s="30"/>
      <c r="D52" s="30"/>
      <c r="E52" s="30"/>
      <c r="F52" s="18"/>
      <c r="G52" s="30"/>
      <c r="H52" s="30"/>
      <c r="I52" s="66"/>
      <c r="J52" s="12"/>
      <c r="K52" s="12"/>
    </row>
    <row r="53" spans="2:14" x14ac:dyDescent="0.25">
      <c r="B53" s="10" t="s">
        <v>14</v>
      </c>
      <c r="C53" s="10" t="s">
        <v>15</v>
      </c>
      <c r="D53" s="6" t="s">
        <v>16</v>
      </c>
      <c r="E53" s="6" t="s">
        <v>17</v>
      </c>
      <c r="F53" s="6" t="s">
        <v>47</v>
      </c>
      <c r="G53" s="6" t="s">
        <v>35</v>
      </c>
      <c r="H53" s="6" t="s">
        <v>36</v>
      </c>
      <c r="I53" s="10"/>
      <c r="J53" s="1"/>
      <c r="K53" s="1"/>
      <c r="L53" s="19" t="s">
        <v>37</v>
      </c>
      <c r="M53" s="19"/>
      <c r="N53" s="20" t="s">
        <v>48</v>
      </c>
    </row>
    <row r="54" spans="2:14" x14ac:dyDescent="0.25">
      <c r="B54" s="95" t="s">
        <v>13</v>
      </c>
      <c r="C54" s="2" t="s">
        <v>6</v>
      </c>
      <c r="D54" s="3">
        <v>10.3</v>
      </c>
      <c r="E54" s="3" t="s">
        <v>19</v>
      </c>
      <c r="F54" s="3" t="s">
        <v>53</v>
      </c>
      <c r="G54" s="32" t="s">
        <v>130</v>
      </c>
      <c r="H54" s="119"/>
      <c r="I54" s="29"/>
      <c r="J54" s="1"/>
      <c r="K54" s="1"/>
      <c r="L54" s="19"/>
      <c r="M54" s="19"/>
      <c r="N54" s="20"/>
    </row>
    <row r="55" spans="2:14" ht="15" customHeight="1" x14ac:dyDescent="0.25">
      <c r="B55" s="96"/>
      <c r="C55" s="2" t="s">
        <v>0</v>
      </c>
      <c r="D55" s="3">
        <v>12.7</v>
      </c>
      <c r="E55" s="3" t="s">
        <v>19</v>
      </c>
      <c r="F55" s="3" t="s">
        <v>48</v>
      </c>
      <c r="G55" s="3" t="s">
        <v>115</v>
      </c>
      <c r="H55" s="119"/>
      <c r="I55" s="29"/>
      <c r="L55" s="19" t="s">
        <v>38</v>
      </c>
      <c r="M55" s="19"/>
      <c r="N55" s="20" t="s">
        <v>53</v>
      </c>
    </row>
    <row r="56" spans="2:14" x14ac:dyDescent="0.25">
      <c r="B56" s="96"/>
      <c r="C56" s="2" t="s">
        <v>3</v>
      </c>
      <c r="D56" s="3">
        <v>26.4</v>
      </c>
      <c r="E56" s="3" t="s">
        <v>19</v>
      </c>
      <c r="F56" s="3" t="s">
        <v>52</v>
      </c>
      <c r="G56" s="3" t="s">
        <v>115</v>
      </c>
      <c r="H56" s="119"/>
      <c r="I56" s="29"/>
      <c r="L56" s="19" t="s">
        <v>39</v>
      </c>
      <c r="M56" s="19"/>
      <c r="N56" s="20" t="s">
        <v>20</v>
      </c>
    </row>
    <row r="57" spans="2:14" x14ac:dyDescent="0.25">
      <c r="B57" s="96"/>
      <c r="C57" s="2" t="s">
        <v>1</v>
      </c>
      <c r="D57" s="3">
        <v>10</v>
      </c>
      <c r="E57" s="3" t="s">
        <v>19</v>
      </c>
      <c r="F57" s="3" t="s">
        <v>48</v>
      </c>
      <c r="G57" s="3" t="s">
        <v>115</v>
      </c>
      <c r="H57" s="119"/>
      <c r="I57" s="29"/>
      <c r="L57" s="19" t="s">
        <v>40</v>
      </c>
      <c r="M57" s="19"/>
      <c r="N57" s="20" t="s">
        <v>52</v>
      </c>
    </row>
    <row r="58" spans="2:14" x14ac:dyDescent="0.25">
      <c r="B58" s="96"/>
      <c r="C58" s="2" t="s">
        <v>2</v>
      </c>
      <c r="D58" s="3">
        <v>14.4</v>
      </c>
      <c r="E58" s="3" t="s">
        <v>19</v>
      </c>
      <c r="F58" s="3" t="s">
        <v>48</v>
      </c>
      <c r="G58" s="3" t="s">
        <v>115</v>
      </c>
      <c r="H58" s="119"/>
      <c r="I58" s="29"/>
      <c r="L58" s="19" t="s">
        <v>41</v>
      </c>
      <c r="M58" s="19"/>
      <c r="N58" s="20" t="s">
        <v>51</v>
      </c>
    </row>
    <row r="59" spans="2:14" x14ac:dyDescent="0.25">
      <c r="B59" s="96"/>
      <c r="C59" s="4" t="s">
        <v>8</v>
      </c>
      <c r="D59" s="5">
        <v>20.5</v>
      </c>
      <c r="E59" s="3" t="s">
        <v>19</v>
      </c>
      <c r="F59" s="3" t="s">
        <v>51</v>
      </c>
      <c r="G59" s="3" t="s">
        <v>115</v>
      </c>
      <c r="H59" s="119"/>
      <c r="I59" s="29"/>
      <c r="L59" s="19" t="s">
        <v>93</v>
      </c>
      <c r="M59" s="19"/>
      <c r="N59" s="19"/>
    </row>
    <row r="60" spans="2:14" x14ac:dyDescent="0.25">
      <c r="B60" s="96"/>
      <c r="C60" s="4" t="s">
        <v>9</v>
      </c>
      <c r="D60" s="5">
        <v>28.7</v>
      </c>
      <c r="E60" s="3" t="s">
        <v>19</v>
      </c>
      <c r="F60" s="3" t="s">
        <v>51</v>
      </c>
      <c r="G60" s="3" t="s">
        <v>115</v>
      </c>
      <c r="H60" s="119"/>
      <c r="I60" s="29"/>
      <c r="L60" s="19" t="s">
        <v>94</v>
      </c>
      <c r="M60" s="19"/>
      <c r="N60" s="19"/>
    </row>
    <row r="61" spans="2:14" x14ac:dyDescent="0.25">
      <c r="B61" s="96"/>
      <c r="C61" s="4" t="s">
        <v>12</v>
      </c>
      <c r="D61" s="5">
        <v>20.9</v>
      </c>
      <c r="E61" s="3" t="s">
        <v>19</v>
      </c>
      <c r="F61" s="3" t="s">
        <v>48</v>
      </c>
      <c r="G61" s="3" t="s">
        <v>115</v>
      </c>
      <c r="H61" s="119"/>
      <c r="I61" s="29"/>
    </row>
    <row r="62" spans="2:14" x14ac:dyDescent="0.25">
      <c r="B62" s="96"/>
      <c r="C62" s="4" t="s">
        <v>20</v>
      </c>
      <c r="D62" s="3">
        <v>81</v>
      </c>
      <c r="E62" s="3" t="s">
        <v>19</v>
      </c>
      <c r="F62" s="3" t="s">
        <v>20</v>
      </c>
      <c r="G62" s="3" t="s">
        <v>115</v>
      </c>
      <c r="H62" s="119"/>
      <c r="I62" s="29"/>
    </row>
    <row r="63" spans="2:14" x14ac:dyDescent="0.25">
      <c r="B63" s="96"/>
      <c r="C63" s="55" t="s">
        <v>4</v>
      </c>
      <c r="D63" s="45">
        <v>19.3</v>
      </c>
      <c r="E63" s="45" t="s">
        <v>18</v>
      </c>
      <c r="F63" s="45" t="s">
        <v>51</v>
      </c>
      <c r="G63" s="56" t="s">
        <v>139</v>
      </c>
      <c r="H63" s="119"/>
      <c r="I63" s="29"/>
    </row>
    <row r="64" spans="2:14" x14ac:dyDescent="0.25">
      <c r="B64" s="96"/>
      <c r="C64" s="55" t="s">
        <v>5</v>
      </c>
      <c r="D64" s="45">
        <v>13.8</v>
      </c>
      <c r="E64" s="45" t="s">
        <v>19</v>
      </c>
      <c r="F64" s="45" t="s">
        <v>51</v>
      </c>
      <c r="G64" s="56" t="s">
        <v>139</v>
      </c>
      <c r="H64" s="119"/>
      <c r="I64" s="29"/>
    </row>
    <row r="65" spans="2:9" x14ac:dyDescent="0.25">
      <c r="B65" s="96"/>
      <c r="C65" s="55" t="s">
        <v>7</v>
      </c>
      <c r="D65" s="45">
        <v>7.6</v>
      </c>
      <c r="E65" s="45" t="s">
        <v>19</v>
      </c>
      <c r="F65" s="45" t="s">
        <v>51</v>
      </c>
      <c r="G65" s="56" t="s">
        <v>139</v>
      </c>
      <c r="H65" s="119"/>
      <c r="I65" s="29"/>
    </row>
    <row r="66" spans="2:9" x14ac:dyDescent="0.25">
      <c r="B66" s="96"/>
      <c r="C66" s="55" t="s">
        <v>10</v>
      </c>
      <c r="D66" s="45">
        <v>7</v>
      </c>
      <c r="E66" s="45" t="s">
        <v>19</v>
      </c>
      <c r="F66" s="45" t="s">
        <v>51</v>
      </c>
      <c r="G66" s="56" t="s">
        <v>139</v>
      </c>
      <c r="H66" s="119"/>
      <c r="I66" s="29"/>
    </row>
    <row r="67" spans="2:9" x14ac:dyDescent="0.25">
      <c r="B67" s="98"/>
      <c r="C67" s="55" t="s">
        <v>11</v>
      </c>
      <c r="D67" s="45">
        <v>7.4</v>
      </c>
      <c r="E67" s="45" t="s">
        <v>19</v>
      </c>
      <c r="F67" s="45" t="s">
        <v>51</v>
      </c>
      <c r="G67" s="56" t="s">
        <v>139</v>
      </c>
      <c r="H67" s="119"/>
      <c r="I67" s="29"/>
    </row>
    <row r="68" spans="2:9" x14ac:dyDescent="0.25">
      <c r="B68" s="95" t="s">
        <v>34</v>
      </c>
      <c r="C68" s="4" t="s">
        <v>33</v>
      </c>
      <c r="D68" s="3">
        <v>9.6999999999999993</v>
      </c>
      <c r="E68" s="3" t="s">
        <v>19</v>
      </c>
      <c r="F68" s="3" t="s">
        <v>53</v>
      </c>
      <c r="G68" s="32" t="s">
        <v>130</v>
      </c>
      <c r="H68" s="119"/>
      <c r="I68" s="29"/>
    </row>
    <row r="69" spans="2:9" ht="15" customHeight="1" x14ac:dyDescent="0.25">
      <c r="B69" s="96"/>
      <c r="C69" s="4" t="s">
        <v>22</v>
      </c>
      <c r="D69" s="3">
        <v>10.7</v>
      </c>
      <c r="E69" s="3" t="s">
        <v>19</v>
      </c>
      <c r="F69" s="3" t="s">
        <v>48</v>
      </c>
      <c r="G69" s="3" t="s">
        <v>115</v>
      </c>
      <c r="H69" s="119"/>
      <c r="I69" s="29"/>
    </row>
    <row r="70" spans="2:9" x14ac:dyDescent="0.25">
      <c r="B70" s="96"/>
      <c r="C70" s="4" t="s">
        <v>23</v>
      </c>
      <c r="D70" s="3">
        <v>10.7</v>
      </c>
      <c r="E70" s="3" t="s">
        <v>19</v>
      </c>
      <c r="F70" s="3" t="s">
        <v>48</v>
      </c>
      <c r="G70" s="3" t="s">
        <v>115</v>
      </c>
      <c r="H70" s="119"/>
      <c r="I70" s="29"/>
    </row>
    <row r="71" spans="2:9" x14ac:dyDescent="0.25">
      <c r="B71" s="96"/>
      <c r="C71" s="4" t="s">
        <v>24</v>
      </c>
      <c r="D71" s="3">
        <v>17.899999999999999</v>
      </c>
      <c r="E71" s="3" t="s">
        <v>19</v>
      </c>
      <c r="F71" s="3" t="s">
        <v>48</v>
      </c>
      <c r="G71" s="3" t="s">
        <v>115</v>
      </c>
      <c r="H71" s="119"/>
      <c r="I71" s="29"/>
    </row>
    <row r="72" spans="2:9" x14ac:dyDescent="0.25">
      <c r="B72" s="96"/>
      <c r="C72" s="4" t="s">
        <v>25</v>
      </c>
      <c r="D72" s="3">
        <v>10.8</v>
      </c>
      <c r="E72" s="3" t="s">
        <v>19</v>
      </c>
      <c r="F72" s="3" t="s">
        <v>48</v>
      </c>
      <c r="G72" s="3" t="s">
        <v>115</v>
      </c>
      <c r="H72" s="119"/>
      <c r="I72" s="29"/>
    </row>
    <row r="73" spans="2:9" x14ac:dyDescent="0.25">
      <c r="B73" s="96"/>
      <c r="C73" s="4" t="s">
        <v>31</v>
      </c>
      <c r="D73" s="3">
        <v>7.7</v>
      </c>
      <c r="E73" s="3" t="s">
        <v>19</v>
      </c>
      <c r="F73" s="3" t="s">
        <v>52</v>
      </c>
      <c r="G73" s="3" t="s">
        <v>115</v>
      </c>
      <c r="H73" s="119"/>
      <c r="I73" s="29"/>
    </row>
    <row r="74" spans="2:9" x14ac:dyDescent="0.25">
      <c r="B74" s="96"/>
      <c r="C74" s="4" t="s">
        <v>26</v>
      </c>
      <c r="D74" s="3">
        <v>14.5</v>
      </c>
      <c r="E74" s="3" t="s">
        <v>19</v>
      </c>
      <c r="F74" s="3" t="s">
        <v>48</v>
      </c>
      <c r="G74" s="3" t="s">
        <v>115</v>
      </c>
      <c r="H74" s="119"/>
      <c r="I74" s="29"/>
    </row>
    <row r="75" spans="2:9" x14ac:dyDescent="0.25">
      <c r="B75" s="96"/>
      <c r="C75" s="4" t="s">
        <v>27</v>
      </c>
      <c r="D75" s="3">
        <v>14.5</v>
      </c>
      <c r="E75" s="3" t="s">
        <v>19</v>
      </c>
      <c r="F75" s="3" t="s">
        <v>48</v>
      </c>
      <c r="G75" s="3" t="s">
        <v>115</v>
      </c>
      <c r="H75" s="119"/>
      <c r="I75" s="29"/>
    </row>
    <row r="76" spans="2:9" x14ac:dyDescent="0.25">
      <c r="B76" s="96"/>
      <c r="C76" s="4" t="s">
        <v>32</v>
      </c>
      <c r="D76" s="3">
        <v>21</v>
      </c>
      <c r="E76" s="3" t="s">
        <v>19</v>
      </c>
      <c r="F76" s="3" t="s">
        <v>52</v>
      </c>
      <c r="G76" s="3" t="s">
        <v>115</v>
      </c>
      <c r="H76" s="119"/>
      <c r="I76" s="29"/>
    </row>
    <row r="77" spans="2:9" x14ac:dyDescent="0.25">
      <c r="B77" s="96"/>
      <c r="C77" s="4" t="s">
        <v>28</v>
      </c>
      <c r="D77" s="3">
        <v>27.2</v>
      </c>
      <c r="E77" s="3" t="s">
        <v>19</v>
      </c>
      <c r="F77" s="3" t="s">
        <v>48</v>
      </c>
      <c r="G77" s="3" t="s">
        <v>115</v>
      </c>
      <c r="H77" s="119"/>
      <c r="I77" s="29"/>
    </row>
    <row r="78" spans="2:9" x14ac:dyDescent="0.25">
      <c r="B78" s="96"/>
      <c r="C78" s="4" t="s">
        <v>20</v>
      </c>
      <c r="D78" s="3">
        <v>103</v>
      </c>
      <c r="E78" s="3" t="s">
        <v>19</v>
      </c>
      <c r="F78" s="3" t="s">
        <v>20</v>
      </c>
      <c r="G78" s="3" t="s">
        <v>115</v>
      </c>
      <c r="H78" s="119"/>
      <c r="I78" s="29"/>
    </row>
    <row r="79" spans="2:9" x14ac:dyDescent="0.25">
      <c r="B79" s="96"/>
      <c r="C79" s="55" t="s">
        <v>29</v>
      </c>
      <c r="D79" s="45">
        <v>14.2</v>
      </c>
      <c r="E79" s="45" t="s">
        <v>19</v>
      </c>
      <c r="F79" s="45" t="s">
        <v>51</v>
      </c>
      <c r="G79" s="56" t="s">
        <v>139</v>
      </c>
      <c r="H79" s="119"/>
      <c r="I79" s="29"/>
    </row>
    <row r="80" spans="2:9" x14ac:dyDescent="0.25">
      <c r="B80" s="98"/>
      <c r="C80" s="55" t="s">
        <v>30</v>
      </c>
      <c r="D80" s="45">
        <v>13.5</v>
      </c>
      <c r="E80" s="45" t="s">
        <v>19</v>
      </c>
      <c r="F80" s="45" t="s">
        <v>51</v>
      </c>
      <c r="G80" s="56" t="s">
        <v>139</v>
      </c>
      <c r="H80" s="119"/>
      <c r="I80" s="29"/>
    </row>
    <row r="81" spans="2:11" x14ac:dyDescent="0.25">
      <c r="B81" s="16"/>
      <c r="C81" s="34" t="s">
        <v>95</v>
      </c>
      <c r="D81" s="35">
        <f>SUM(D55:D80)</f>
        <v>545.09999999999991</v>
      </c>
      <c r="E81" s="35"/>
      <c r="F81" s="35"/>
      <c r="G81" s="35"/>
      <c r="H81" s="35"/>
      <c r="I81" s="67"/>
    </row>
    <row r="82" spans="2:11" x14ac:dyDescent="0.25">
      <c r="B82" s="58" t="s">
        <v>61</v>
      </c>
      <c r="C82" s="62"/>
      <c r="D82" s="62"/>
      <c r="E82" s="62"/>
      <c r="F82" s="62"/>
      <c r="G82" s="62"/>
      <c r="H82" s="62"/>
      <c r="I82" s="62"/>
      <c r="J82" s="12"/>
      <c r="K82" s="12"/>
    </row>
    <row r="83" spans="2:11" ht="15" customHeight="1" x14ac:dyDescent="0.25">
      <c r="B83" s="97" t="s">
        <v>13</v>
      </c>
      <c r="C83" s="59" t="s">
        <v>137</v>
      </c>
      <c r="D83" s="47">
        <v>22.7</v>
      </c>
      <c r="E83" s="47" t="s">
        <v>19</v>
      </c>
      <c r="F83" s="47" t="s">
        <v>53</v>
      </c>
      <c r="G83" s="60" t="s">
        <v>130</v>
      </c>
      <c r="H83" s="118"/>
      <c r="I83" s="61"/>
    </row>
    <row r="84" spans="2:11" x14ac:dyDescent="0.25">
      <c r="B84" s="97"/>
      <c r="C84" s="2" t="s">
        <v>62</v>
      </c>
      <c r="D84" s="3">
        <v>11.1</v>
      </c>
      <c r="E84" s="3" t="s">
        <v>19</v>
      </c>
      <c r="F84" s="3" t="s">
        <v>53</v>
      </c>
      <c r="G84" s="32" t="s">
        <v>130</v>
      </c>
      <c r="H84" s="119"/>
      <c r="I84" s="29"/>
    </row>
    <row r="85" spans="2:11" x14ac:dyDescent="0.25">
      <c r="B85" s="97"/>
      <c r="C85" s="2" t="s">
        <v>43</v>
      </c>
      <c r="D85" s="3">
        <v>3.5</v>
      </c>
      <c r="E85" s="3" t="s">
        <v>19</v>
      </c>
      <c r="F85" s="3" t="s">
        <v>53</v>
      </c>
      <c r="G85" s="32" t="s">
        <v>130</v>
      </c>
      <c r="H85" s="119"/>
      <c r="I85" s="29"/>
    </row>
    <row r="86" spans="2:11" x14ac:dyDescent="0.25">
      <c r="B86" s="97"/>
      <c r="C86" s="2" t="s">
        <v>65</v>
      </c>
      <c r="D86" s="3">
        <v>5.6</v>
      </c>
      <c r="E86" s="3" t="s">
        <v>19</v>
      </c>
      <c r="F86" s="3" t="s">
        <v>51</v>
      </c>
      <c r="G86" s="3" t="s">
        <v>115</v>
      </c>
      <c r="H86" s="119"/>
      <c r="I86" s="29"/>
    </row>
    <row r="87" spans="2:11" x14ac:dyDescent="0.25">
      <c r="B87" s="97"/>
      <c r="C87" s="11" t="s">
        <v>63</v>
      </c>
      <c r="D87" s="3">
        <v>10.8</v>
      </c>
      <c r="E87" s="3" t="s">
        <v>19</v>
      </c>
      <c r="F87" s="3" t="s">
        <v>52</v>
      </c>
      <c r="G87" s="3" t="s">
        <v>115</v>
      </c>
      <c r="H87" s="119"/>
      <c r="I87" s="29"/>
    </row>
    <row r="88" spans="2:11" x14ac:dyDescent="0.25">
      <c r="B88" s="97"/>
      <c r="C88" s="2" t="s">
        <v>50</v>
      </c>
      <c r="D88" s="3">
        <v>4.5999999999999996</v>
      </c>
      <c r="E88" s="3" t="s">
        <v>19</v>
      </c>
      <c r="F88" s="3" t="s">
        <v>20</v>
      </c>
      <c r="G88" s="3" t="s">
        <v>115</v>
      </c>
      <c r="H88" s="119"/>
      <c r="I88" s="29"/>
    </row>
    <row r="89" spans="2:11" x14ac:dyDescent="0.25">
      <c r="B89" s="97"/>
      <c r="C89" s="55" t="s">
        <v>64</v>
      </c>
      <c r="D89" s="45">
        <v>5.7</v>
      </c>
      <c r="E89" s="45" t="s">
        <v>19</v>
      </c>
      <c r="F89" s="45" t="s">
        <v>51</v>
      </c>
      <c r="G89" s="56" t="s">
        <v>139</v>
      </c>
      <c r="H89" s="119"/>
      <c r="I89" s="29"/>
    </row>
    <row r="90" spans="2:11" x14ac:dyDescent="0.25">
      <c r="B90" s="7"/>
      <c r="C90" s="63" t="s">
        <v>95</v>
      </c>
      <c r="D90" s="31">
        <f>SUM(D83:D88)</f>
        <v>58.300000000000004</v>
      </c>
      <c r="E90" s="31"/>
      <c r="F90" s="31"/>
      <c r="G90" s="31"/>
      <c r="H90" s="31"/>
      <c r="I90" s="37"/>
    </row>
    <row r="91" spans="2:11" x14ac:dyDescent="0.25">
      <c r="B91" s="62" t="s">
        <v>133</v>
      </c>
      <c r="C91" s="62"/>
      <c r="D91" s="62"/>
      <c r="E91" s="62"/>
      <c r="F91" s="62"/>
      <c r="G91" s="62"/>
      <c r="H91" s="62"/>
      <c r="I91" s="62"/>
      <c r="J91" s="13"/>
      <c r="K91" s="13"/>
    </row>
    <row r="92" spans="2:11" x14ac:dyDescent="0.25">
      <c r="B92" s="98" t="s">
        <v>13</v>
      </c>
      <c r="C92" s="59" t="s">
        <v>134</v>
      </c>
      <c r="D92" s="47">
        <v>17.5</v>
      </c>
      <c r="E92" s="47" t="s">
        <v>19</v>
      </c>
      <c r="F92" s="47" t="s">
        <v>53</v>
      </c>
      <c r="G92" s="60" t="s">
        <v>130</v>
      </c>
      <c r="H92" s="118"/>
      <c r="I92" s="61"/>
    </row>
    <row r="93" spans="2:11" x14ac:dyDescent="0.25">
      <c r="B93" s="97"/>
      <c r="C93" s="2" t="s">
        <v>135</v>
      </c>
      <c r="D93" s="3">
        <v>17.399999999999999</v>
      </c>
      <c r="E93" s="3" t="s">
        <v>19</v>
      </c>
      <c r="F93" s="3" t="s">
        <v>53</v>
      </c>
      <c r="G93" s="32" t="s">
        <v>130</v>
      </c>
      <c r="H93" s="119"/>
      <c r="I93" s="29"/>
    </row>
    <row r="94" spans="2:11" x14ac:dyDescent="0.25">
      <c r="B94" s="97"/>
      <c r="C94" s="11" t="s">
        <v>136</v>
      </c>
      <c r="D94" s="3">
        <v>16.600000000000001</v>
      </c>
      <c r="E94" s="3" t="s">
        <v>19</v>
      </c>
      <c r="F94" s="3" t="s">
        <v>53</v>
      </c>
      <c r="G94" s="32" t="s">
        <v>130</v>
      </c>
      <c r="H94" s="119"/>
      <c r="I94" s="29"/>
    </row>
    <row r="95" spans="2:11" x14ac:dyDescent="0.25">
      <c r="B95" s="7"/>
      <c r="C95" s="63" t="s">
        <v>95</v>
      </c>
      <c r="D95" s="31">
        <f>SUM(D92:D94)</f>
        <v>51.5</v>
      </c>
      <c r="E95" s="31"/>
      <c r="F95" s="31"/>
      <c r="G95" s="31"/>
      <c r="H95" s="31"/>
      <c r="I95" s="37"/>
    </row>
    <row r="96" spans="2:11" x14ac:dyDescent="0.25">
      <c r="B96" s="62" t="s">
        <v>138</v>
      </c>
      <c r="C96" s="62"/>
      <c r="D96" s="62"/>
      <c r="E96" s="62"/>
      <c r="F96" s="62"/>
      <c r="G96" s="62"/>
      <c r="H96" s="62"/>
      <c r="I96" s="62"/>
    </row>
    <row r="97" spans="2:11" x14ac:dyDescent="0.25">
      <c r="B97" s="100" t="s">
        <v>85</v>
      </c>
      <c r="C97" s="100"/>
      <c r="D97" s="47">
        <v>322.23</v>
      </c>
      <c r="E97" s="47" t="s">
        <v>89</v>
      </c>
      <c r="F97" s="47" t="s">
        <v>92</v>
      </c>
      <c r="G97" s="64" t="s">
        <v>139</v>
      </c>
      <c r="H97" s="118"/>
      <c r="I97" s="61"/>
    </row>
    <row r="98" spans="2:11" x14ac:dyDescent="0.25">
      <c r="B98" s="99" t="s">
        <v>86</v>
      </c>
      <c r="C98" s="99"/>
      <c r="D98" s="3">
        <v>322.23</v>
      </c>
      <c r="E98" s="3" t="s">
        <v>89</v>
      </c>
      <c r="F98" s="3" t="s">
        <v>92</v>
      </c>
      <c r="G98" s="56" t="s">
        <v>139</v>
      </c>
      <c r="H98" s="119"/>
      <c r="I98" s="29"/>
      <c r="J98" s="13"/>
      <c r="K98" s="13"/>
    </row>
    <row r="99" spans="2:11" x14ac:dyDescent="0.25">
      <c r="B99" s="99" t="s">
        <v>87</v>
      </c>
      <c r="C99" s="99"/>
      <c r="D99" s="3">
        <v>30.72</v>
      </c>
      <c r="E99" s="3" t="s">
        <v>90</v>
      </c>
      <c r="F99" s="3" t="s">
        <v>91</v>
      </c>
      <c r="G99" s="56" t="s">
        <v>139</v>
      </c>
      <c r="H99" s="119"/>
      <c r="I99" s="29"/>
    </row>
    <row r="100" spans="2:11" x14ac:dyDescent="0.25">
      <c r="B100" s="99" t="s">
        <v>88</v>
      </c>
      <c r="C100" s="99"/>
      <c r="D100" s="3">
        <v>30.72</v>
      </c>
      <c r="E100" s="3" t="s">
        <v>90</v>
      </c>
      <c r="F100" s="3" t="s">
        <v>91</v>
      </c>
      <c r="G100" s="56" t="s">
        <v>139</v>
      </c>
      <c r="H100" s="119"/>
      <c r="I100" s="29"/>
    </row>
    <row r="101" spans="2:11" x14ac:dyDescent="0.25">
      <c r="B101" s="8"/>
      <c r="C101" s="17" t="s">
        <v>95</v>
      </c>
      <c r="D101" s="18">
        <v>705.90000000000009</v>
      </c>
      <c r="E101" s="3"/>
      <c r="F101" s="3"/>
      <c r="G101" s="3"/>
      <c r="H101" s="3"/>
      <c r="I101" s="2"/>
    </row>
    <row r="102" spans="2:11" x14ac:dyDescent="0.25">
      <c r="B102" s="92" t="s">
        <v>154</v>
      </c>
      <c r="C102" s="92"/>
      <c r="D102" s="92"/>
      <c r="E102" s="92"/>
      <c r="F102" s="92"/>
      <c r="G102" s="92"/>
      <c r="H102" s="92"/>
      <c r="I102" s="2">
        <f ca="1">SUM(I8:I102)</f>
        <v>0</v>
      </c>
    </row>
    <row r="103" spans="2:11" x14ac:dyDescent="0.25">
      <c r="B103" s="92" t="s">
        <v>156</v>
      </c>
      <c r="C103" s="92"/>
      <c r="D103" s="92"/>
      <c r="E103" s="92"/>
      <c r="F103" s="92"/>
      <c r="G103" s="92"/>
      <c r="H103" s="92"/>
      <c r="I103" s="68">
        <v>0.2</v>
      </c>
    </row>
    <row r="104" spans="2:11" x14ac:dyDescent="0.25">
      <c r="B104" s="92" t="s">
        <v>155</v>
      </c>
      <c r="C104" s="92"/>
      <c r="D104" s="92"/>
      <c r="E104" s="92"/>
      <c r="F104" s="92"/>
      <c r="G104" s="92"/>
      <c r="H104" s="92"/>
      <c r="I104" s="2">
        <f ca="1">I102*0.2</f>
        <v>0</v>
      </c>
      <c r="J104" s="13"/>
      <c r="K104" s="13"/>
    </row>
    <row r="105" spans="2:11" x14ac:dyDescent="0.25">
      <c r="B105" s="92" t="s">
        <v>157</v>
      </c>
      <c r="C105" s="92"/>
      <c r="D105" s="92"/>
      <c r="E105" s="92"/>
      <c r="F105" s="92"/>
      <c r="G105" s="92"/>
      <c r="H105" s="92"/>
      <c r="I105" s="2">
        <f ca="1">I102*1.2</f>
        <v>0</v>
      </c>
    </row>
    <row r="114" spans="10:11" x14ac:dyDescent="0.25">
      <c r="J114" s="13"/>
      <c r="K114" s="13"/>
    </row>
    <row r="124" spans="10:11" x14ac:dyDescent="0.25">
      <c r="J124" s="13"/>
      <c r="K124" s="13"/>
    </row>
    <row r="125" spans="10:11" ht="15" customHeight="1" x14ac:dyDescent="0.25"/>
  </sheetData>
  <mergeCells count="21">
    <mergeCell ref="B8:B12"/>
    <mergeCell ref="B13:B18"/>
    <mergeCell ref="B38:B42"/>
    <mergeCell ref="B83:B89"/>
    <mergeCell ref="B4:I4"/>
    <mergeCell ref="B105:H105"/>
    <mergeCell ref="B103:H103"/>
    <mergeCell ref="B1:I1"/>
    <mergeCell ref="B3:I3"/>
    <mergeCell ref="B22:B26"/>
    <mergeCell ref="B27:B32"/>
    <mergeCell ref="B68:B80"/>
    <mergeCell ref="B54:B67"/>
    <mergeCell ref="B99:C99"/>
    <mergeCell ref="B100:C100"/>
    <mergeCell ref="B97:C97"/>
    <mergeCell ref="B98:C98"/>
    <mergeCell ref="B102:H102"/>
    <mergeCell ref="B104:H104"/>
    <mergeCell ref="B43:B47"/>
    <mergeCell ref="B92:B94"/>
  </mergeCells>
  <phoneticPr fontId="3" type="noConversion"/>
  <dataValidations count="1">
    <dataValidation type="list" allowBlank="1" showInputMessage="1" showErrorMessage="1" sqref="F83:F90 F54:F81 F92:F95" xr:uid="{A6448AD4-E9C1-4ACA-915A-53D6A171E4D7}">
      <formula1>$N$53:$N$58</formula1>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E69AC-B1F9-485E-9EBE-1F83F4090951}">
  <dimension ref="A1:N110"/>
  <sheetViews>
    <sheetView topLeftCell="A79" workbookViewId="0">
      <selection activeCell="M4" sqref="M4"/>
    </sheetView>
  </sheetViews>
  <sheetFormatPr baseColWidth="10" defaultColWidth="16.42578125" defaultRowHeight="15" x14ac:dyDescent="0.25"/>
  <cols>
    <col min="3" max="3" width="14.5703125" customWidth="1"/>
    <col min="4" max="4" width="15" customWidth="1"/>
    <col min="5" max="5" width="13.7109375" customWidth="1"/>
    <col min="6" max="6" width="14" customWidth="1"/>
    <col min="7" max="7" width="19.42578125" customWidth="1"/>
    <col min="9" max="9" width="20.28515625" customWidth="1"/>
  </cols>
  <sheetData>
    <row r="1" spans="1:14" ht="35.25" customHeight="1" x14ac:dyDescent="0.25">
      <c r="A1" s="93" t="s">
        <v>159</v>
      </c>
      <c r="B1" s="93"/>
      <c r="C1" s="93"/>
      <c r="D1" s="93"/>
      <c r="E1" s="93"/>
      <c r="F1" s="93"/>
      <c r="G1" s="93"/>
      <c r="H1" s="93"/>
      <c r="I1" s="93"/>
    </row>
    <row r="3" spans="1:14" ht="79.5" customHeight="1" x14ac:dyDescent="0.25">
      <c r="A3" s="101" t="s">
        <v>164</v>
      </c>
      <c r="B3" s="101"/>
      <c r="C3" s="101"/>
      <c r="D3" s="101"/>
      <c r="E3" s="101"/>
      <c r="F3" s="101"/>
      <c r="G3" s="101"/>
      <c r="H3" s="101"/>
      <c r="I3" s="101"/>
    </row>
    <row r="4" spans="1:14" x14ac:dyDescent="0.25">
      <c r="A4" s="111" t="s">
        <v>189</v>
      </c>
      <c r="B4" s="111"/>
      <c r="C4" s="111"/>
      <c r="D4" s="111"/>
      <c r="E4" s="111"/>
      <c r="F4" s="111"/>
      <c r="G4" s="111"/>
      <c r="H4" s="111"/>
      <c r="I4" s="111"/>
    </row>
    <row r="6" spans="1:14" s="78" customFormat="1" ht="27.75" customHeight="1" x14ac:dyDescent="0.25">
      <c r="A6" s="75" t="s">
        <v>14</v>
      </c>
      <c r="B6" s="75" t="s">
        <v>15</v>
      </c>
      <c r="C6" s="76" t="s">
        <v>16</v>
      </c>
      <c r="D6" s="76" t="s">
        <v>17</v>
      </c>
      <c r="E6" s="76" t="s">
        <v>47</v>
      </c>
      <c r="F6" s="76" t="s">
        <v>36</v>
      </c>
      <c r="G6" s="77" t="s">
        <v>161</v>
      </c>
      <c r="H6" s="79" t="s">
        <v>160</v>
      </c>
      <c r="I6" s="91" t="s">
        <v>162</v>
      </c>
    </row>
    <row r="7" spans="1:14" s="21" customFormat="1" x14ac:dyDescent="0.25">
      <c r="A7" s="25" t="s">
        <v>98</v>
      </c>
      <c r="B7" s="25"/>
      <c r="C7" s="25"/>
      <c r="D7" s="25"/>
      <c r="E7" s="25"/>
      <c r="F7" s="25"/>
      <c r="G7" s="69"/>
      <c r="H7" s="83"/>
      <c r="I7" s="83"/>
    </row>
    <row r="8" spans="1:14" s="21" customFormat="1" ht="15" customHeight="1" x14ac:dyDescent="0.25">
      <c r="A8" s="95" t="s">
        <v>13</v>
      </c>
      <c r="B8" s="22" t="s">
        <v>99</v>
      </c>
      <c r="C8" s="24">
        <v>44.76</v>
      </c>
      <c r="D8" s="24" t="s">
        <v>100</v>
      </c>
      <c r="E8" s="24" t="s">
        <v>101</v>
      </c>
      <c r="F8" s="24"/>
      <c r="G8" s="84"/>
      <c r="H8" s="29">
        <f>G8*0.2</f>
        <v>0</v>
      </c>
      <c r="I8" s="29">
        <f>G8*1.2</f>
        <v>0</v>
      </c>
    </row>
    <row r="9" spans="1:14" s="21" customFormat="1" x14ac:dyDescent="0.25">
      <c r="A9" s="96"/>
      <c r="B9" s="22" t="s">
        <v>102</v>
      </c>
      <c r="C9" s="23">
        <v>15</v>
      </c>
      <c r="D9" s="23" t="s">
        <v>103</v>
      </c>
      <c r="E9" s="23" t="s">
        <v>104</v>
      </c>
      <c r="F9" s="23"/>
      <c r="G9" s="85"/>
      <c r="H9" s="29">
        <f t="shared" ref="H9:H72" si="0">G9*0.2</f>
        <v>0</v>
      </c>
      <c r="I9" s="29">
        <f t="shared" ref="I9:I72" si="1">G9*1.2</f>
        <v>0</v>
      </c>
    </row>
    <row r="10" spans="1:14" s="21" customFormat="1" x14ac:dyDescent="0.25">
      <c r="A10" s="96"/>
      <c r="B10" s="22" t="s">
        <v>105</v>
      </c>
      <c r="C10" s="23">
        <v>38.74</v>
      </c>
      <c r="D10" s="23" t="s">
        <v>100</v>
      </c>
      <c r="E10" s="23" t="s">
        <v>101</v>
      </c>
      <c r="F10" s="23"/>
      <c r="G10" s="85"/>
      <c r="H10" s="29">
        <f t="shared" si="0"/>
        <v>0</v>
      </c>
      <c r="I10" s="29">
        <f t="shared" si="1"/>
        <v>0</v>
      </c>
    </row>
    <row r="11" spans="1:14" s="21" customFormat="1" x14ac:dyDescent="0.25">
      <c r="A11" s="96"/>
      <c r="B11" s="22" t="s">
        <v>106</v>
      </c>
      <c r="C11" s="23">
        <v>13.46</v>
      </c>
      <c r="D11" s="23" t="s">
        <v>100</v>
      </c>
      <c r="E11" s="23" t="s">
        <v>101</v>
      </c>
      <c r="F11" s="23"/>
      <c r="G11" s="85"/>
      <c r="H11" s="29">
        <f t="shared" si="0"/>
        <v>0</v>
      </c>
      <c r="I11" s="29">
        <f t="shared" si="1"/>
        <v>0</v>
      </c>
    </row>
    <row r="12" spans="1:14" s="21" customFormat="1" ht="15" customHeight="1" x14ac:dyDescent="0.25">
      <c r="A12" s="95" t="s">
        <v>107</v>
      </c>
      <c r="B12" s="22" t="s">
        <v>109</v>
      </c>
      <c r="C12" s="23">
        <v>12</v>
      </c>
      <c r="D12" s="23" t="s">
        <v>108</v>
      </c>
      <c r="E12" s="23" t="s">
        <v>101</v>
      </c>
      <c r="F12" s="23"/>
      <c r="G12" s="85"/>
      <c r="H12" s="29">
        <f t="shared" si="0"/>
        <v>0</v>
      </c>
      <c r="I12" s="29">
        <f t="shared" si="1"/>
        <v>0</v>
      </c>
    </row>
    <row r="13" spans="1:14" s="21" customFormat="1" x14ac:dyDescent="0.25">
      <c r="A13" s="96"/>
      <c r="B13" s="22" t="s">
        <v>110</v>
      </c>
      <c r="C13" s="23">
        <v>18.559999999999999</v>
      </c>
      <c r="D13" s="23" t="s">
        <v>108</v>
      </c>
      <c r="E13" s="23" t="s">
        <v>101</v>
      </c>
      <c r="F13" s="23"/>
      <c r="G13" s="85"/>
      <c r="H13" s="29">
        <f t="shared" si="0"/>
        <v>0</v>
      </c>
      <c r="I13" s="29">
        <f t="shared" si="1"/>
        <v>0</v>
      </c>
      <c r="N13" s="82"/>
    </row>
    <row r="14" spans="1:14" s="21" customFormat="1" x14ac:dyDescent="0.25">
      <c r="A14" s="96"/>
      <c r="B14" s="22" t="s">
        <v>111</v>
      </c>
      <c r="C14" s="23">
        <v>21.77</v>
      </c>
      <c r="D14" s="23" t="s">
        <v>108</v>
      </c>
      <c r="E14" s="23" t="s">
        <v>101</v>
      </c>
      <c r="F14" s="23"/>
      <c r="G14" s="85"/>
      <c r="H14" s="29">
        <f t="shared" si="0"/>
        <v>0</v>
      </c>
      <c r="I14" s="29">
        <f t="shared" si="1"/>
        <v>0</v>
      </c>
    </row>
    <row r="15" spans="1:14" s="21" customFormat="1" x14ac:dyDescent="0.25">
      <c r="A15" s="96"/>
      <c r="B15" s="22" t="s">
        <v>105</v>
      </c>
      <c r="C15" s="23">
        <v>119.65</v>
      </c>
      <c r="D15" s="23" t="s">
        <v>108</v>
      </c>
      <c r="E15" s="23" t="s">
        <v>101</v>
      </c>
      <c r="F15" s="23"/>
      <c r="G15" s="85"/>
      <c r="H15" s="29">
        <f t="shared" si="0"/>
        <v>0</v>
      </c>
      <c r="I15" s="29">
        <f t="shared" si="1"/>
        <v>0</v>
      </c>
    </row>
    <row r="16" spans="1:14" s="21" customFormat="1" ht="30" x14ac:dyDescent="0.25">
      <c r="A16" s="96"/>
      <c r="B16" s="28" t="s">
        <v>112</v>
      </c>
      <c r="C16" s="23">
        <v>36</v>
      </c>
      <c r="D16" s="23" t="s">
        <v>108</v>
      </c>
      <c r="E16" s="23" t="s">
        <v>101</v>
      </c>
      <c r="F16" s="23"/>
      <c r="G16" s="85"/>
      <c r="H16" s="29">
        <f t="shared" si="0"/>
        <v>0</v>
      </c>
      <c r="I16" s="29">
        <f t="shared" si="1"/>
        <v>0</v>
      </c>
    </row>
    <row r="17" spans="1:9" s="21" customFormat="1" x14ac:dyDescent="0.25">
      <c r="A17" s="96"/>
      <c r="B17" s="22" t="s">
        <v>129</v>
      </c>
      <c r="C17" s="23">
        <v>24</v>
      </c>
      <c r="D17" s="23" t="s">
        <v>153</v>
      </c>
      <c r="E17" s="23" t="s">
        <v>101</v>
      </c>
      <c r="F17" s="23"/>
      <c r="G17" s="85"/>
      <c r="H17" s="29">
        <f t="shared" si="0"/>
        <v>0</v>
      </c>
      <c r="I17" s="29">
        <f t="shared" si="1"/>
        <v>0</v>
      </c>
    </row>
    <row r="18" spans="1:9" s="21" customFormat="1" x14ac:dyDescent="0.25">
      <c r="A18" s="98"/>
      <c r="B18" s="108" t="s">
        <v>163</v>
      </c>
      <c r="C18" s="109"/>
      <c r="D18" s="109"/>
      <c r="E18" s="109"/>
      <c r="F18" s="110"/>
      <c r="G18" s="85">
        <f>SUM(G8:G17)</f>
        <v>0</v>
      </c>
      <c r="H18" s="29">
        <f t="shared" si="0"/>
        <v>0</v>
      </c>
      <c r="I18" s="29">
        <f t="shared" si="1"/>
        <v>0</v>
      </c>
    </row>
    <row r="19" spans="1:9" x14ac:dyDescent="0.25">
      <c r="A19" s="25" t="s">
        <v>97</v>
      </c>
      <c r="B19" s="25"/>
      <c r="C19" s="25"/>
      <c r="D19" s="25"/>
      <c r="E19" s="25"/>
      <c r="F19" s="25"/>
      <c r="G19" s="69"/>
      <c r="H19" s="83"/>
      <c r="I19" s="83"/>
    </row>
    <row r="20" spans="1:9" ht="15" customHeight="1" x14ac:dyDescent="0.25">
      <c r="A20" s="95" t="s">
        <v>13</v>
      </c>
      <c r="B20" s="2" t="s">
        <v>66</v>
      </c>
      <c r="C20" s="3">
        <v>23.6</v>
      </c>
      <c r="D20" s="3" t="s">
        <v>19</v>
      </c>
      <c r="E20" s="3" t="s">
        <v>84</v>
      </c>
      <c r="F20" s="3"/>
      <c r="G20" s="73"/>
      <c r="H20" s="29">
        <f t="shared" si="0"/>
        <v>0</v>
      </c>
      <c r="I20" s="29">
        <f t="shared" si="1"/>
        <v>0</v>
      </c>
    </row>
    <row r="21" spans="1:9" x14ac:dyDescent="0.25">
      <c r="A21" s="96"/>
      <c r="B21" s="2" t="s">
        <v>67</v>
      </c>
      <c r="C21" s="3">
        <v>11.6</v>
      </c>
      <c r="D21" s="3" t="s">
        <v>19</v>
      </c>
      <c r="E21" s="3" t="s">
        <v>84</v>
      </c>
      <c r="F21" s="3"/>
      <c r="G21" s="73"/>
      <c r="H21" s="29">
        <f t="shared" si="0"/>
        <v>0</v>
      </c>
      <c r="I21" s="29">
        <f t="shared" si="1"/>
        <v>0</v>
      </c>
    </row>
    <row r="22" spans="1:9" x14ac:dyDescent="0.25">
      <c r="A22" s="96"/>
      <c r="B22" s="2" t="s">
        <v>45</v>
      </c>
      <c r="C22" s="3">
        <v>6</v>
      </c>
      <c r="D22" s="3" t="s">
        <v>19</v>
      </c>
      <c r="E22" s="3" t="s">
        <v>84</v>
      </c>
      <c r="F22" s="3"/>
      <c r="G22" s="73"/>
      <c r="H22" s="29">
        <f t="shared" si="0"/>
        <v>0</v>
      </c>
      <c r="I22" s="29">
        <f t="shared" si="1"/>
        <v>0</v>
      </c>
    </row>
    <row r="23" spans="1:9" x14ac:dyDescent="0.25">
      <c r="A23" s="98"/>
      <c r="B23" s="105" t="s">
        <v>166</v>
      </c>
      <c r="C23" s="106"/>
      <c r="D23" s="106"/>
      <c r="E23" s="106"/>
      <c r="F23" s="107"/>
      <c r="G23" s="73">
        <f>SUM(G20:G22)</f>
        <v>0</v>
      </c>
      <c r="H23" s="29">
        <f t="shared" si="0"/>
        <v>0</v>
      </c>
      <c r="I23" s="29">
        <f t="shared" si="1"/>
        <v>0</v>
      </c>
    </row>
    <row r="24" spans="1:9" x14ac:dyDescent="0.25">
      <c r="A24" s="26" t="s">
        <v>68</v>
      </c>
      <c r="B24" s="27"/>
      <c r="C24" s="27"/>
      <c r="D24" s="27"/>
      <c r="E24" s="27"/>
      <c r="F24" s="27"/>
      <c r="G24" s="69"/>
      <c r="H24" s="83"/>
      <c r="I24" s="83"/>
    </row>
    <row r="25" spans="1:9" x14ac:dyDescent="0.25">
      <c r="A25" s="95" t="s">
        <v>34</v>
      </c>
      <c r="B25" s="2" t="s">
        <v>66</v>
      </c>
      <c r="C25" s="3">
        <v>16.100000000000001</v>
      </c>
      <c r="D25" s="3" t="s">
        <v>19</v>
      </c>
      <c r="E25" s="3" t="s">
        <v>84</v>
      </c>
      <c r="F25" s="3"/>
      <c r="G25" s="73"/>
      <c r="H25" s="29">
        <f t="shared" si="0"/>
        <v>0</v>
      </c>
      <c r="I25" s="29">
        <f t="shared" si="1"/>
        <v>0</v>
      </c>
    </row>
    <row r="26" spans="1:9" x14ac:dyDescent="0.25">
      <c r="A26" s="96"/>
      <c r="B26" s="2" t="s">
        <v>67</v>
      </c>
      <c r="C26" s="3">
        <v>11.6</v>
      </c>
      <c r="D26" s="3" t="s">
        <v>19</v>
      </c>
      <c r="E26" s="3" t="s">
        <v>84</v>
      </c>
      <c r="F26" s="3"/>
      <c r="G26" s="73"/>
      <c r="H26" s="29">
        <f t="shared" si="0"/>
        <v>0</v>
      </c>
      <c r="I26" s="29">
        <f t="shared" si="1"/>
        <v>0</v>
      </c>
    </row>
    <row r="27" spans="1:9" x14ac:dyDescent="0.25">
      <c r="A27" s="96"/>
      <c r="B27" s="2" t="s">
        <v>69</v>
      </c>
      <c r="C27" s="3">
        <v>3</v>
      </c>
      <c r="D27" s="3" t="s">
        <v>19</v>
      </c>
      <c r="E27" s="3" t="s">
        <v>84</v>
      </c>
      <c r="F27" s="3"/>
      <c r="G27" s="73"/>
      <c r="H27" s="29">
        <f t="shared" si="0"/>
        <v>0</v>
      </c>
      <c r="I27" s="29">
        <f t="shared" si="1"/>
        <v>0</v>
      </c>
    </row>
    <row r="28" spans="1:9" x14ac:dyDescent="0.25">
      <c r="A28" s="98"/>
      <c r="B28" s="2" t="s">
        <v>33</v>
      </c>
      <c r="C28" s="3">
        <v>1.8</v>
      </c>
      <c r="D28" s="3" t="s">
        <v>19</v>
      </c>
      <c r="E28" s="3" t="s">
        <v>84</v>
      </c>
      <c r="F28" s="3"/>
      <c r="G28" s="73"/>
      <c r="H28" s="29">
        <f t="shared" si="0"/>
        <v>0</v>
      </c>
      <c r="I28" s="29">
        <f t="shared" si="1"/>
        <v>0</v>
      </c>
    </row>
    <row r="29" spans="1:9" x14ac:dyDescent="0.25">
      <c r="A29" s="8"/>
      <c r="B29" s="105" t="s">
        <v>167</v>
      </c>
      <c r="C29" s="106"/>
      <c r="D29" s="106"/>
      <c r="E29" s="106"/>
      <c r="F29" s="107"/>
      <c r="G29" s="73">
        <f>SUM(G25:G28)</f>
        <v>0</v>
      </c>
      <c r="H29" s="29">
        <f t="shared" si="0"/>
        <v>0</v>
      </c>
      <c r="I29" s="29">
        <f t="shared" si="1"/>
        <v>0</v>
      </c>
    </row>
    <row r="30" spans="1:9" x14ac:dyDescent="0.25">
      <c r="A30" s="26" t="s">
        <v>70</v>
      </c>
      <c r="B30" s="27"/>
      <c r="C30" s="27"/>
      <c r="D30" s="27"/>
      <c r="E30" s="27"/>
      <c r="F30" s="27"/>
      <c r="G30" s="69"/>
      <c r="H30" s="83"/>
      <c r="I30" s="83"/>
    </row>
    <row r="31" spans="1:9" x14ac:dyDescent="0.25">
      <c r="A31" s="95" t="s">
        <v>34</v>
      </c>
      <c r="B31" s="2" t="s">
        <v>66</v>
      </c>
      <c r="C31" s="3">
        <v>17.100000000000001</v>
      </c>
      <c r="D31" s="3" t="s">
        <v>19</v>
      </c>
      <c r="E31" s="3" t="s">
        <v>84</v>
      </c>
      <c r="F31" s="3"/>
      <c r="G31" s="73"/>
      <c r="H31" s="29">
        <f t="shared" si="0"/>
        <v>0</v>
      </c>
      <c r="I31" s="29">
        <f t="shared" si="1"/>
        <v>0</v>
      </c>
    </row>
    <row r="32" spans="1:9" x14ac:dyDescent="0.25">
      <c r="A32" s="96"/>
      <c r="B32" s="2" t="s">
        <v>67</v>
      </c>
      <c r="C32" s="3">
        <v>11.6</v>
      </c>
      <c r="D32" s="3" t="s">
        <v>19</v>
      </c>
      <c r="E32" s="3" t="s">
        <v>84</v>
      </c>
      <c r="F32" s="3"/>
      <c r="G32" s="73"/>
      <c r="H32" s="29">
        <f t="shared" si="0"/>
        <v>0</v>
      </c>
      <c r="I32" s="29">
        <f t="shared" si="1"/>
        <v>0</v>
      </c>
    </row>
    <row r="33" spans="1:9" x14ac:dyDescent="0.25">
      <c r="A33" s="96"/>
      <c r="B33" s="2" t="s">
        <v>69</v>
      </c>
      <c r="C33" s="3">
        <v>3</v>
      </c>
      <c r="D33" s="3" t="s">
        <v>19</v>
      </c>
      <c r="E33" s="3" t="s">
        <v>84</v>
      </c>
      <c r="F33" s="3"/>
      <c r="G33" s="73"/>
      <c r="H33" s="29">
        <f t="shared" si="0"/>
        <v>0</v>
      </c>
      <c r="I33" s="29">
        <f t="shared" si="1"/>
        <v>0</v>
      </c>
    </row>
    <row r="34" spans="1:9" x14ac:dyDescent="0.25">
      <c r="A34" s="98"/>
      <c r="B34" s="2" t="s">
        <v>33</v>
      </c>
      <c r="C34" s="3">
        <v>1.8</v>
      </c>
      <c r="D34" s="3" t="s">
        <v>19</v>
      </c>
      <c r="E34" s="3" t="s">
        <v>84</v>
      </c>
      <c r="F34" s="3"/>
      <c r="G34" s="73"/>
      <c r="H34" s="29">
        <f t="shared" si="0"/>
        <v>0</v>
      </c>
      <c r="I34" s="29">
        <f t="shared" si="1"/>
        <v>0</v>
      </c>
    </row>
    <row r="35" spans="1:9" x14ac:dyDescent="0.25">
      <c r="A35" s="8"/>
      <c r="B35" s="105" t="s">
        <v>168</v>
      </c>
      <c r="C35" s="106"/>
      <c r="D35" s="106"/>
      <c r="E35" s="106"/>
      <c r="F35" s="107"/>
      <c r="G35" s="73">
        <f>SUM(G31:G34)</f>
        <v>0</v>
      </c>
      <c r="H35" s="29">
        <f t="shared" si="0"/>
        <v>0</v>
      </c>
      <c r="I35" s="29">
        <f t="shared" si="1"/>
        <v>0</v>
      </c>
    </row>
    <row r="36" spans="1:9" x14ac:dyDescent="0.25">
      <c r="A36" s="26" t="s">
        <v>169</v>
      </c>
      <c r="B36" s="27"/>
      <c r="C36" s="27"/>
      <c r="D36" s="27"/>
      <c r="E36" s="27"/>
      <c r="F36" s="27"/>
      <c r="G36" s="69"/>
      <c r="H36" s="83"/>
      <c r="I36" s="83"/>
    </row>
    <row r="37" spans="1:9" x14ac:dyDescent="0.25">
      <c r="A37" s="97" t="s">
        <v>34</v>
      </c>
      <c r="B37" s="2" t="s">
        <v>66</v>
      </c>
      <c r="C37" s="3">
        <v>19.7</v>
      </c>
      <c r="D37" s="3" t="s">
        <v>19</v>
      </c>
      <c r="E37" s="3" t="s">
        <v>84</v>
      </c>
      <c r="F37" s="3"/>
      <c r="G37" s="73"/>
      <c r="H37" s="29">
        <f t="shared" si="0"/>
        <v>0</v>
      </c>
      <c r="I37" s="29">
        <f t="shared" si="1"/>
        <v>0</v>
      </c>
    </row>
    <row r="38" spans="1:9" x14ac:dyDescent="0.25">
      <c r="A38" s="97"/>
      <c r="B38" s="2" t="s">
        <v>67</v>
      </c>
      <c r="C38" s="3">
        <v>11.4</v>
      </c>
      <c r="D38" s="3" t="s">
        <v>19</v>
      </c>
      <c r="E38" s="3" t="s">
        <v>84</v>
      </c>
      <c r="F38" s="3"/>
      <c r="G38" s="73"/>
      <c r="H38" s="29">
        <f t="shared" si="0"/>
        <v>0</v>
      </c>
      <c r="I38" s="29">
        <f t="shared" si="1"/>
        <v>0</v>
      </c>
    </row>
    <row r="39" spans="1:9" ht="30" x14ac:dyDescent="0.25">
      <c r="A39" s="97"/>
      <c r="B39" s="42" t="s">
        <v>71</v>
      </c>
      <c r="C39" s="3">
        <v>6.4</v>
      </c>
      <c r="D39" s="3" t="s">
        <v>19</v>
      </c>
      <c r="E39" s="3" t="s">
        <v>84</v>
      </c>
      <c r="F39" s="3"/>
      <c r="G39" s="73"/>
      <c r="H39" s="29">
        <f t="shared" si="0"/>
        <v>0</v>
      </c>
      <c r="I39" s="29">
        <f t="shared" si="1"/>
        <v>0</v>
      </c>
    </row>
    <row r="40" spans="1:9" x14ac:dyDescent="0.25">
      <c r="A40" s="8"/>
      <c r="B40" s="105" t="s">
        <v>171</v>
      </c>
      <c r="C40" s="106"/>
      <c r="D40" s="106"/>
      <c r="E40" s="106"/>
      <c r="F40" s="107"/>
      <c r="G40" s="73">
        <f>SUM(G37:G39)</f>
        <v>0</v>
      </c>
      <c r="H40" s="29">
        <f t="shared" si="0"/>
        <v>0</v>
      </c>
      <c r="I40" s="29">
        <f t="shared" si="1"/>
        <v>0</v>
      </c>
    </row>
    <row r="41" spans="1:9" x14ac:dyDescent="0.25">
      <c r="A41" s="25" t="s">
        <v>75</v>
      </c>
      <c r="B41" s="25"/>
      <c r="C41" s="25"/>
      <c r="D41" s="25"/>
      <c r="E41" s="25"/>
      <c r="F41" s="25"/>
      <c r="G41" s="69"/>
      <c r="H41" s="83"/>
      <c r="I41" s="83"/>
    </row>
    <row r="42" spans="1:9" x14ac:dyDescent="0.25">
      <c r="A42" s="97" t="s">
        <v>34</v>
      </c>
      <c r="B42" s="2" t="s">
        <v>83</v>
      </c>
      <c r="C42" s="3">
        <v>14.8</v>
      </c>
      <c r="D42" s="3" t="s">
        <v>19</v>
      </c>
      <c r="E42" s="3" t="s">
        <v>84</v>
      </c>
      <c r="F42" s="3"/>
      <c r="G42" s="73"/>
      <c r="H42" s="29">
        <f t="shared" si="0"/>
        <v>0</v>
      </c>
      <c r="I42" s="29">
        <f t="shared" si="1"/>
        <v>0</v>
      </c>
    </row>
    <row r="43" spans="1:9" x14ac:dyDescent="0.25">
      <c r="A43" s="97"/>
      <c r="B43" s="2" t="s">
        <v>67</v>
      </c>
      <c r="C43" s="3">
        <v>18.600000000000001</v>
      </c>
      <c r="D43" s="3" t="s">
        <v>19</v>
      </c>
      <c r="E43" s="3" t="s">
        <v>84</v>
      </c>
      <c r="F43" s="3"/>
      <c r="G43" s="73"/>
      <c r="H43" s="29">
        <f t="shared" si="0"/>
        <v>0</v>
      </c>
      <c r="I43" s="29">
        <f t="shared" si="1"/>
        <v>0</v>
      </c>
    </row>
    <row r="44" spans="1:9" x14ac:dyDescent="0.25">
      <c r="A44" s="97"/>
      <c r="B44" s="2" t="s">
        <v>49</v>
      </c>
      <c r="C44" s="3">
        <v>1.8</v>
      </c>
      <c r="D44" s="3" t="s">
        <v>19</v>
      </c>
      <c r="E44" s="3" t="s">
        <v>84</v>
      </c>
      <c r="F44" s="3"/>
      <c r="G44" s="73"/>
      <c r="H44" s="29">
        <f t="shared" si="0"/>
        <v>0</v>
      </c>
      <c r="I44" s="29">
        <f t="shared" si="1"/>
        <v>0</v>
      </c>
    </row>
    <row r="45" spans="1:9" x14ac:dyDescent="0.25">
      <c r="A45" s="97"/>
      <c r="B45" s="2" t="s">
        <v>76</v>
      </c>
      <c r="C45" s="3">
        <v>2</v>
      </c>
      <c r="D45" s="3" t="s">
        <v>19</v>
      </c>
      <c r="E45" s="3" t="s">
        <v>84</v>
      </c>
      <c r="F45" s="3"/>
      <c r="G45" s="73"/>
      <c r="H45" s="29">
        <f t="shared" si="0"/>
        <v>0</v>
      </c>
      <c r="I45" s="29">
        <f t="shared" si="1"/>
        <v>0</v>
      </c>
    </row>
    <row r="46" spans="1:9" x14ac:dyDescent="0.25">
      <c r="A46" s="8"/>
      <c r="B46" s="105" t="s">
        <v>170</v>
      </c>
      <c r="C46" s="106"/>
      <c r="D46" s="106"/>
      <c r="E46" s="106"/>
      <c r="F46" s="107"/>
      <c r="G46" s="73">
        <f>SUM(G42:G45)</f>
        <v>0</v>
      </c>
      <c r="H46" s="29">
        <f t="shared" si="0"/>
        <v>0</v>
      </c>
      <c r="I46" s="29">
        <f t="shared" si="1"/>
        <v>0</v>
      </c>
    </row>
    <row r="47" spans="1:9" x14ac:dyDescent="0.25">
      <c r="A47" s="25" t="s">
        <v>72</v>
      </c>
      <c r="B47" s="25"/>
      <c r="C47" s="25"/>
      <c r="D47" s="25"/>
      <c r="E47" s="25"/>
      <c r="F47" s="25"/>
      <c r="G47" s="69"/>
      <c r="H47" s="83"/>
      <c r="I47" s="83"/>
    </row>
    <row r="48" spans="1:9" x14ac:dyDescent="0.25">
      <c r="A48" s="97" t="s">
        <v>34</v>
      </c>
      <c r="B48" s="2" t="s">
        <v>66</v>
      </c>
      <c r="C48" s="3">
        <v>24.1</v>
      </c>
      <c r="D48" s="3" t="s">
        <v>19</v>
      </c>
      <c r="E48" s="3" t="s">
        <v>84</v>
      </c>
      <c r="F48" s="3"/>
      <c r="G48" s="73"/>
      <c r="H48" s="29">
        <f t="shared" si="0"/>
        <v>0</v>
      </c>
      <c r="I48" s="29">
        <f t="shared" si="1"/>
        <v>0</v>
      </c>
    </row>
    <row r="49" spans="1:9" x14ac:dyDescent="0.25">
      <c r="A49" s="97"/>
      <c r="B49" s="2" t="s">
        <v>67</v>
      </c>
      <c r="C49" s="3">
        <v>12.9</v>
      </c>
      <c r="D49" s="3" t="s">
        <v>19</v>
      </c>
      <c r="E49" s="3" t="s">
        <v>84</v>
      </c>
      <c r="F49" s="3"/>
      <c r="G49" s="73"/>
      <c r="H49" s="29">
        <f t="shared" si="0"/>
        <v>0</v>
      </c>
      <c r="I49" s="29">
        <f t="shared" si="1"/>
        <v>0</v>
      </c>
    </row>
    <row r="50" spans="1:9" x14ac:dyDescent="0.25">
      <c r="A50" s="97"/>
      <c r="B50" s="2" t="s">
        <v>67</v>
      </c>
      <c r="C50" s="3">
        <v>12</v>
      </c>
      <c r="D50" s="3" t="s">
        <v>19</v>
      </c>
      <c r="E50" s="3" t="s">
        <v>84</v>
      </c>
      <c r="F50" s="3"/>
      <c r="G50" s="73"/>
      <c r="H50" s="29">
        <f t="shared" si="0"/>
        <v>0</v>
      </c>
      <c r="I50" s="29">
        <f t="shared" si="1"/>
        <v>0</v>
      </c>
    </row>
    <row r="51" spans="1:9" x14ac:dyDescent="0.25">
      <c r="A51" s="97"/>
      <c r="B51" s="2" t="s">
        <v>67</v>
      </c>
      <c r="C51" s="3">
        <v>11.4</v>
      </c>
      <c r="D51" s="3" t="s">
        <v>19</v>
      </c>
      <c r="E51" s="3" t="s">
        <v>84</v>
      </c>
      <c r="F51" s="3"/>
      <c r="G51" s="73"/>
      <c r="H51" s="29">
        <f t="shared" si="0"/>
        <v>0</v>
      </c>
      <c r="I51" s="29">
        <f t="shared" si="1"/>
        <v>0</v>
      </c>
    </row>
    <row r="52" spans="1:9" x14ac:dyDescent="0.25">
      <c r="A52" s="97"/>
      <c r="B52" s="2" t="s">
        <v>78</v>
      </c>
      <c r="C52" s="3">
        <v>3.7</v>
      </c>
      <c r="D52" s="3" t="s">
        <v>19</v>
      </c>
      <c r="E52" s="3" t="s">
        <v>84</v>
      </c>
      <c r="F52" s="3"/>
      <c r="G52" s="73"/>
      <c r="H52" s="29">
        <f t="shared" si="0"/>
        <v>0</v>
      </c>
      <c r="I52" s="29">
        <f t="shared" si="1"/>
        <v>0</v>
      </c>
    </row>
    <row r="53" spans="1:9" x14ac:dyDescent="0.25">
      <c r="A53" s="97"/>
      <c r="B53" s="2" t="s">
        <v>49</v>
      </c>
      <c r="C53" s="3">
        <v>1.8</v>
      </c>
      <c r="D53" s="3" t="s">
        <v>19</v>
      </c>
      <c r="E53" s="3" t="s">
        <v>84</v>
      </c>
      <c r="F53" s="3"/>
      <c r="G53" s="73"/>
      <c r="H53" s="29">
        <f t="shared" si="0"/>
        <v>0</v>
      </c>
      <c r="I53" s="29">
        <f t="shared" si="1"/>
        <v>0</v>
      </c>
    </row>
    <row r="54" spans="1:9" x14ac:dyDescent="0.25">
      <c r="A54" s="97"/>
      <c r="B54" s="2" t="s">
        <v>76</v>
      </c>
      <c r="C54" s="3">
        <v>2</v>
      </c>
      <c r="D54" s="3" t="s">
        <v>19</v>
      </c>
      <c r="E54" s="3" t="s">
        <v>84</v>
      </c>
      <c r="F54" s="3"/>
      <c r="G54" s="73"/>
      <c r="H54" s="29">
        <f t="shared" si="0"/>
        <v>0</v>
      </c>
      <c r="I54" s="29">
        <f t="shared" si="1"/>
        <v>0</v>
      </c>
    </row>
    <row r="55" spans="1:9" x14ac:dyDescent="0.25">
      <c r="A55" s="97"/>
      <c r="B55" s="9" t="s">
        <v>77</v>
      </c>
      <c r="C55" s="1">
        <v>7</v>
      </c>
      <c r="D55" s="3" t="s">
        <v>19</v>
      </c>
      <c r="E55" s="3" t="s">
        <v>84</v>
      </c>
      <c r="F55" s="3"/>
      <c r="G55" s="73"/>
      <c r="H55" s="29">
        <f t="shared" si="0"/>
        <v>0</v>
      </c>
      <c r="I55" s="29">
        <f t="shared" si="1"/>
        <v>0</v>
      </c>
    </row>
    <row r="56" spans="1:9" x14ac:dyDescent="0.25">
      <c r="A56" s="8"/>
      <c r="B56" s="105" t="s">
        <v>172</v>
      </c>
      <c r="C56" s="106"/>
      <c r="D56" s="106"/>
      <c r="E56" s="106"/>
      <c r="F56" s="107"/>
      <c r="G56" s="73">
        <f>SUM(G48:G55)</f>
        <v>0</v>
      </c>
      <c r="H56" s="29">
        <f t="shared" si="0"/>
        <v>0</v>
      </c>
      <c r="I56" s="29">
        <f t="shared" si="1"/>
        <v>0</v>
      </c>
    </row>
    <row r="57" spans="1:9" x14ac:dyDescent="0.25">
      <c r="A57" s="25" t="s">
        <v>73</v>
      </c>
      <c r="B57" s="25"/>
      <c r="C57" s="25"/>
      <c r="D57" s="25"/>
      <c r="E57" s="25"/>
      <c r="F57" s="25"/>
      <c r="G57" s="69"/>
      <c r="H57" s="83"/>
      <c r="I57" s="83"/>
    </row>
    <row r="58" spans="1:9" x14ac:dyDescent="0.25">
      <c r="A58" s="97" t="s">
        <v>34</v>
      </c>
      <c r="B58" s="2" t="s">
        <v>66</v>
      </c>
      <c r="C58" s="3">
        <v>16.600000000000001</v>
      </c>
      <c r="D58" s="3" t="s">
        <v>19</v>
      </c>
      <c r="E58" s="3" t="s">
        <v>84</v>
      </c>
      <c r="F58" s="3"/>
      <c r="G58" s="73"/>
      <c r="H58" s="29">
        <f t="shared" si="0"/>
        <v>0</v>
      </c>
      <c r="I58" s="29">
        <f t="shared" si="1"/>
        <v>0</v>
      </c>
    </row>
    <row r="59" spans="1:9" x14ac:dyDescent="0.25">
      <c r="A59" s="97"/>
      <c r="B59" s="2" t="s">
        <v>67</v>
      </c>
      <c r="C59" s="3">
        <v>10.4</v>
      </c>
      <c r="D59" s="3" t="s">
        <v>19</v>
      </c>
      <c r="E59" s="3" t="s">
        <v>84</v>
      </c>
      <c r="F59" s="3"/>
      <c r="G59" s="73"/>
      <c r="H59" s="29">
        <f t="shared" si="0"/>
        <v>0</v>
      </c>
      <c r="I59" s="29">
        <f t="shared" si="1"/>
        <v>0</v>
      </c>
    </row>
    <row r="60" spans="1:9" x14ac:dyDescent="0.25">
      <c r="A60" s="97"/>
      <c r="B60" s="2" t="s">
        <v>67</v>
      </c>
      <c r="C60" s="3">
        <v>8</v>
      </c>
      <c r="D60" s="3" t="s">
        <v>19</v>
      </c>
      <c r="E60" s="3" t="s">
        <v>84</v>
      </c>
      <c r="F60" s="3"/>
      <c r="G60" s="73"/>
      <c r="H60" s="29">
        <f t="shared" si="0"/>
        <v>0</v>
      </c>
      <c r="I60" s="29">
        <f t="shared" si="1"/>
        <v>0</v>
      </c>
    </row>
    <row r="61" spans="1:9" x14ac:dyDescent="0.25">
      <c r="A61" s="97"/>
      <c r="B61" s="2" t="s">
        <v>67</v>
      </c>
      <c r="C61" s="3">
        <v>8</v>
      </c>
      <c r="D61" s="3" t="s">
        <v>19</v>
      </c>
      <c r="E61" s="3" t="s">
        <v>84</v>
      </c>
      <c r="F61" s="3"/>
      <c r="G61" s="73"/>
      <c r="H61" s="29">
        <f t="shared" si="0"/>
        <v>0</v>
      </c>
      <c r="I61" s="29">
        <f t="shared" si="1"/>
        <v>0</v>
      </c>
    </row>
    <row r="62" spans="1:9" x14ac:dyDescent="0.25">
      <c r="A62" s="97"/>
      <c r="B62" s="2" t="s">
        <v>67</v>
      </c>
      <c r="C62" s="3">
        <v>6.5</v>
      </c>
      <c r="D62" s="3" t="s">
        <v>19</v>
      </c>
      <c r="E62" s="3" t="s">
        <v>84</v>
      </c>
      <c r="F62" s="3"/>
      <c r="G62" s="73"/>
      <c r="H62" s="29">
        <f t="shared" si="0"/>
        <v>0</v>
      </c>
      <c r="I62" s="29">
        <f t="shared" si="1"/>
        <v>0</v>
      </c>
    </row>
    <row r="63" spans="1:9" x14ac:dyDescent="0.25">
      <c r="A63" s="97"/>
      <c r="B63" s="2" t="s">
        <v>49</v>
      </c>
      <c r="C63" s="3">
        <v>1.8</v>
      </c>
      <c r="D63" s="3" t="s">
        <v>19</v>
      </c>
      <c r="E63" s="3" t="s">
        <v>84</v>
      </c>
      <c r="F63" s="3"/>
      <c r="G63" s="73"/>
      <c r="H63" s="29">
        <f t="shared" si="0"/>
        <v>0</v>
      </c>
      <c r="I63" s="29">
        <f t="shared" si="1"/>
        <v>0</v>
      </c>
    </row>
    <row r="64" spans="1:9" x14ac:dyDescent="0.25">
      <c r="A64" s="97"/>
      <c r="B64" s="2" t="s">
        <v>76</v>
      </c>
      <c r="C64" s="3">
        <v>2</v>
      </c>
      <c r="D64" s="3" t="s">
        <v>19</v>
      </c>
      <c r="E64" s="3" t="s">
        <v>84</v>
      </c>
      <c r="F64" s="3"/>
      <c r="G64" s="73"/>
      <c r="H64" s="29">
        <f t="shared" si="0"/>
        <v>0</v>
      </c>
      <c r="I64" s="29">
        <f t="shared" si="1"/>
        <v>0</v>
      </c>
    </row>
    <row r="65" spans="1:9" x14ac:dyDescent="0.25">
      <c r="A65" s="97"/>
      <c r="B65" s="9" t="s">
        <v>77</v>
      </c>
      <c r="C65" s="1">
        <v>7</v>
      </c>
      <c r="D65" s="3" t="s">
        <v>19</v>
      </c>
      <c r="E65" s="3" t="s">
        <v>84</v>
      </c>
      <c r="F65" s="3"/>
      <c r="G65" s="73"/>
      <c r="H65" s="29">
        <f t="shared" si="0"/>
        <v>0</v>
      </c>
      <c r="I65" s="29">
        <f t="shared" si="1"/>
        <v>0</v>
      </c>
    </row>
    <row r="66" spans="1:9" x14ac:dyDescent="0.25">
      <c r="A66" s="8"/>
      <c r="B66" s="105" t="s">
        <v>173</v>
      </c>
      <c r="C66" s="106"/>
      <c r="D66" s="106"/>
      <c r="E66" s="106"/>
      <c r="F66" s="107"/>
      <c r="G66" s="73">
        <f>SUM(G58:G65)</f>
        <v>0</v>
      </c>
      <c r="H66" s="29">
        <f t="shared" si="0"/>
        <v>0</v>
      </c>
      <c r="I66" s="29">
        <f t="shared" si="1"/>
        <v>0</v>
      </c>
    </row>
    <row r="67" spans="1:9" x14ac:dyDescent="0.25">
      <c r="A67" s="26" t="s">
        <v>74</v>
      </c>
      <c r="B67" s="27"/>
      <c r="C67" s="27"/>
      <c r="D67" s="27"/>
      <c r="E67" s="27"/>
      <c r="F67" s="27"/>
      <c r="G67" s="69"/>
      <c r="H67" s="83"/>
      <c r="I67" s="83"/>
    </row>
    <row r="68" spans="1:9" x14ac:dyDescent="0.25">
      <c r="A68" s="97" t="s">
        <v>34</v>
      </c>
      <c r="B68" s="2" t="s">
        <v>66</v>
      </c>
      <c r="C68" s="3">
        <v>13.2</v>
      </c>
      <c r="D68" s="3" t="s">
        <v>19</v>
      </c>
      <c r="E68" s="3" t="s">
        <v>84</v>
      </c>
      <c r="F68" s="3"/>
      <c r="G68" s="73"/>
      <c r="H68" s="29">
        <f t="shared" si="0"/>
        <v>0</v>
      </c>
      <c r="I68" s="29">
        <f t="shared" si="1"/>
        <v>0</v>
      </c>
    </row>
    <row r="69" spans="1:9" x14ac:dyDescent="0.25">
      <c r="A69" s="97"/>
      <c r="B69" s="2" t="s">
        <v>79</v>
      </c>
      <c r="C69" s="3">
        <v>15.3</v>
      </c>
      <c r="D69" s="3" t="s">
        <v>19</v>
      </c>
      <c r="E69" s="3" t="s">
        <v>84</v>
      </c>
      <c r="F69" s="3"/>
      <c r="G69" s="73"/>
      <c r="H69" s="29">
        <f t="shared" si="0"/>
        <v>0</v>
      </c>
      <c r="I69" s="29">
        <f t="shared" si="1"/>
        <v>0</v>
      </c>
    </row>
    <row r="70" spans="1:9" x14ac:dyDescent="0.25">
      <c r="A70" s="97"/>
      <c r="B70" s="2" t="s">
        <v>80</v>
      </c>
      <c r="C70" s="3">
        <v>4.4000000000000004</v>
      </c>
      <c r="D70" s="3" t="s">
        <v>19</v>
      </c>
      <c r="E70" s="3" t="s">
        <v>84</v>
      </c>
      <c r="F70" s="3"/>
      <c r="G70" s="73"/>
      <c r="H70" s="29">
        <f t="shared" si="0"/>
        <v>0</v>
      </c>
      <c r="I70" s="29">
        <f t="shared" si="1"/>
        <v>0</v>
      </c>
    </row>
    <row r="71" spans="1:9" x14ac:dyDescent="0.25">
      <c r="A71" s="97"/>
      <c r="B71" s="2" t="s">
        <v>81</v>
      </c>
      <c r="C71" s="3">
        <v>4.4000000000000004</v>
      </c>
      <c r="D71" s="3" t="s">
        <v>19</v>
      </c>
      <c r="E71" s="3" t="s">
        <v>84</v>
      </c>
      <c r="F71" s="3"/>
      <c r="G71" s="73"/>
      <c r="H71" s="29">
        <f t="shared" si="0"/>
        <v>0</v>
      </c>
      <c r="I71" s="29">
        <f t="shared" si="1"/>
        <v>0</v>
      </c>
    </row>
    <row r="72" spans="1:9" x14ac:dyDescent="0.25">
      <c r="A72" s="97"/>
      <c r="B72" s="2" t="s">
        <v>82</v>
      </c>
      <c r="C72" s="3">
        <v>18.2</v>
      </c>
      <c r="D72" s="3" t="s">
        <v>19</v>
      </c>
      <c r="E72" s="3" t="s">
        <v>84</v>
      </c>
      <c r="F72" s="3"/>
      <c r="G72" s="73"/>
      <c r="H72" s="29">
        <f t="shared" si="0"/>
        <v>0</v>
      </c>
      <c r="I72" s="29">
        <f t="shared" si="1"/>
        <v>0</v>
      </c>
    </row>
    <row r="73" spans="1:9" x14ac:dyDescent="0.25">
      <c r="A73" s="97"/>
      <c r="B73" s="2" t="s">
        <v>49</v>
      </c>
      <c r="C73" s="3">
        <v>1.8</v>
      </c>
      <c r="D73" s="3" t="s">
        <v>19</v>
      </c>
      <c r="E73" s="3" t="s">
        <v>84</v>
      </c>
      <c r="F73" s="3"/>
      <c r="G73" s="73"/>
      <c r="H73" s="29">
        <f t="shared" ref="H73:H110" si="2">G73*0.2</f>
        <v>0</v>
      </c>
      <c r="I73" s="29">
        <f t="shared" ref="I73:I110" si="3">G73*1.2</f>
        <v>0</v>
      </c>
    </row>
    <row r="74" spans="1:9" x14ac:dyDescent="0.25">
      <c r="A74" s="97"/>
      <c r="B74" s="2" t="s">
        <v>76</v>
      </c>
      <c r="C74" s="3">
        <v>2</v>
      </c>
      <c r="D74" s="3" t="s">
        <v>19</v>
      </c>
      <c r="E74" s="3" t="s">
        <v>84</v>
      </c>
      <c r="F74" s="3"/>
      <c r="G74" s="73"/>
      <c r="H74" s="29">
        <f t="shared" si="2"/>
        <v>0</v>
      </c>
      <c r="I74" s="29">
        <f t="shared" si="3"/>
        <v>0</v>
      </c>
    </row>
    <row r="75" spans="1:9" x14ac:dyDescent="0.25">
      <c r="A75" s="97"/>
      <c r="B75" s="2" t="s">
        <v>77</v>
      </c>
      <c r="C75" s="3">
        <v>7</v>
      </c>
      <c r="D75" s="3" t="s">
        <v>19</v>
      </c>
      <c r="E75" s="3" t="s">
        <v>84</v>
      </c>
      <c r="F75" s="3"/>
      <c r="G75" s="73"/>
      <c r="H75" s="29">
        <f t="shared" si="2"/>
        <v>0</v>
      </c>
      <c r="I75" s="29">
        <f t="shared" si="3"/>
        <v>0</v>
      </c>
    </row>
    <row r="76" spans="1:9" x14ac:dyDescent="0.25">
      <c r="A76" s="7"/>
      <c r="B76" s="102" t="s">
        <v>174</v>
      </c>
      <c r="C76" s="103"/>
      <c r="D76" s="103"/>
      <c r="E76" s="103"/>
      <c r="F76" s="104"/>
      <c r="G76" s="73">
        <f>SUM(G68:G75)</f>
        <v>0</v>
      </c>
      <c r="H76" s="29">
        <f t="shared" si="2"/>
        <v>0</v>
      </c>
      <c r="I76" s="29">
        <f t="shared" si="3"/>
        <v>0</v>
      </c>
    </row>
    <row r="77" spans="1:9" x14ac:dyDescent="0.25">
      <c r="A77" s="36" t="s">
        <v>123</v>
      </c>
      <c r="B77" s="36"/>
      <c r="C77" s="36"/>
      <c r="D77" s="36"/>
      <c r="E77" s="36"/>
      <c r="F77" s="36"/>
      <c r="G77" s="69"/>
      <c r="H77" s="83"/>
      <c r="I77" s="83"/>
    </row>
    <row r="78" spans="1:9" x14ac:dyDescent="0.25">
      <c r="A78" s="2" t="s">
        <v>13</v>
      </c>
      <c r="B78" s="2" t="s">
        <v>53</v>
      </c>
      <c r="C78" s="3">
        <v>1</v>
      </c>
      <c r="D78" s="81" t="s">
        <v>19</v>
      </c>
      <c r="E78" s="3" t="s">
        <v>84</v>
      </c>
      <c r="F78" s="2"/>
      <c r="G78" s="73"/>
      <c r="H78" s="29">
        <f t="shared" si="2"/>
        <v>0</v>
      </c>
      <c r="I78" s="29">
        <f t="shared" si="3"/>
        <v>0</v>
      </c>
    </row>
    <row r="79" spans="1:9" ht="30" x14ac:dyDescent="0.25">
      <c r="A79" s="2"/>
      <c r="B79" s="42" t="s">
        <v>144</v>
      </c>
      <c r="C79" s="3">
        <v>2.9</v>
      </c>
      <c r="D79" s="81" t="s">
        <v>19</v>
      </c>
      <c r="E79" s="3" t="s">
        <v>84</v>
      </c>
      <c r="F79" s="2"/>
      <c r="G79" s="73"/>
      <c r="H79" s="29">
        <f t="shared" si="2"/>
        <v>0</v>
      </c>
      <c r="I79" s="29">
        <f t="shared" si="3"/>
        <v>0</v>
      </c>
    </row>
    <row r="80" spans="1:9" x14ac:dyDescent="0.25">
      <c r="A80" s="2"/>
      <c r="B80" s="42" t="s">
        <v>146</v>
      </c>
      <c r="C80" s="3">
        <v>8.6999999999999993</v>
      </c>
      <c r="D80" s="81" t="s">
        <v>19</v>
      </c>
      <c r="E80" s="3" t="s">
        <v>84</v>
      </c>
      <c r="F80" s="2"/>
      <c r="G80" s="73"/>
      <c r="H80" s="29">
        <f t="shared" si="2"/>
        <v>0</v>
      </c>
      <c r="I80" s="29">
        <f t="shared" si="3"/>
        <v>0</v>
      </c>
    </row>
    <row r="81" spans="1:13" x14ac:dyDescent="0.25">
      <c r="A81" s="2"/>
      <c r="B81" s="42" t="s">
        <v>147</v>
      </c>
      <c r="C81" s="3">
        <v>7.4</v>
      </c>
      <c r="D81" s="81" t="s">
        <v>19</v>
      </c>
      <c r="E81" s="3" t="s">
        <v>84</v>
      </c>
      <c r="F81" s="2"/>
      <c r="G81" s="73"/>
      <c r="H81" s="29">
        <f t="shared" si="2"/>
        <v>0</v>
      </c>
      <c r="I81" s="29">
        <f t="shared" si="3"/>
        <v>0</v>
      </c>
    </row>
    <row r="82" spans="1:13" x14ac:dyDescent="0.25">
      <c r="A82" s="2"/>
      <c r="B82" s="2" t="s">
        <v>145</v>
      </c>
      <c r="C82" s="3">
        <v>7.4</v>
      </c>
      <c r="D82" s="81" t="s">
        <v>19</v>
      </c>
      <c r="E82" s="3" t="s">
        <v>84</v>
      </c>
      <c r="F82" s="2"/>
      <c r="G82" s="73"/>
      <c r="H82" s="29">
        <f t="shared" si="2"/>
        <v>0</v>
      </c>
      <c r="I82" s="29">
        <f t="shared" si="3"/>
        <v>0</v>
      </c>
    </row>
    <row r="83" spans="1:13" x14ac:dyDescent="0.25">
      <c r="A83" s="2"/>
      <c r="B83" s="2" t="s">
        <v>149</v>
      </c>
      <c r="C83" s="3">
        <v>5.8</v>
      </c>
      <c r="D83" s="81" t="s">
        <v>19</v>
      </c>
      <c r="E83" s="3" t="s">
        <v>84</v>
      </c>
      <c r="F83" s="2"/>
      <c r="G83" s="73"/>
      <c r="H83" s="29">
        <f t="shared" si="2"/>
        <v>0</v>
      </c>
      <c r="I83" s="29">
        <f t="shared" si="3"/>
        <v>0</v>
      </c>
    </row>
    <row r="84" spans="1:13" ht="30" x14ac:dyDescent="0.25">
      <c r="A84" s="2"/>
      <c r="B84" s="42" t="s">
        <v>148</v>
      </c>
      <c r="C84" s="3">
        <v>23</v>
      </c>
      <c r="D84" s="81" t="s">
        <v>19</v>
      </c>
      <c r="E84" s="3" t="s">
        <v>84</v>
      </c>
      <c r="F84" s="2"/>
      <c r="G84" s="73"/>
      <c r="H84" s="29">
        <f t="shared" si="2"/>
        <v>0</v>
      </c>
      <c r="I84" s="29">
        <f t="shared" si="3"/>
        <v>0</v>
      </c>
    </row>
    <row r="85" spans="1:13" x14ac:dyDescent="0.25">
      <c r="A85" s="2"/>
      <c r="B85" s="2" t="s">
        <v>125</v>
      </c>
      <c r="C85" s="3">
        <v>6.4</v>
      </c>
      <c r="D85" s="81" t="s">
        <v>19</v>
      </c>
      <c r="E85" s="3" t="s">
        <v>84</v>
      </c>
      <c r="F85" s="2"/>
      <c r="G85" s="73"/>
      <c r="H85" s="29">
        <f t="shared" si="2"/>
        <v>0</v>
      </c>
      <c r="I85" s="29">
        <f t="shared" si="3"/>
        <v>0</v>
      </c>
    </row>
    <row r="86" spans="1:13" x14ac:dyDescent="0.25">
      <c r="A86" s="2"/>
      <c r="B86" s="102" t="s">
        <v>176</v>
      </c>
      <c r="C86" s="103"/>
      <c r="D86" s="103"/>
      <c r="E86" s="103"/>
      <c r="F86" s="104"/>
      <c r="G86" s="73">
        <f>SUM(G78:G85)</f>
        <v>0</v>
      </c>
      <c r="H86" s="29">
        <f t="shared" si="2"/>
        <v>0</v>
      </c>
      <c r="I86" s="29">
        <f t="shared" si="3"/>
        <v>0</v>
      </c>
    </row>
    <row r="87" spans="1:13" x14ac:dyDescent="0.25">
      <c r="A87" s="36" t="s">
        <v>126</v>
      </c>
      <c r="B87" s="36"/>
      <c r="C87" s="36"/>
      <c r="D87" s="36"/>
      <c r="E87" s="36"/>
      <c r="F87" s="36"/>
      <c r="G87" s="69"/>
      <c r="H87" s="83"/>
      <c r="I87" s="83"/>
    </row>
    <row r="88" spans="1:13" ht="30" x14ac:dyDescent="0.25">
      <c r="A88" s="2" t="s">
        <v>13</v>
      </c>
      <c r="B88" s="42" t="s">
        <v>144</v>
      </c>
      <c r="C88" s="3">
        <v>4.4000000000000004</v>
      </c>
      <c r="D88" s="3" t="s">
        <v>175</v>
      </c>
      <c r="E88" s="3" t="s">
        <v>84</v>
      </c>
      <c r="F88" s="2"/>
      <c r="G88" s="73"/>
      <c r="H88" s="29">
        <f t="shared" si="2"/>
        <v>0</v>
      </c>
      <c r="I88" s="29">
        <f t="shared" si="3"/>
        <v>0</v>
      </c>
    </row>
    <row r="89" spans="1:13" x14ac:dyDescent="0.25">
      <c r="A89" s="2"/>
      <c r="B89" s="2" t="s">
        <v>124</v>
      </c>
      <c r="C89" s="3">
        <v>14.7</v>
      </c>
      <c r="D89" s="3" t="s">
        <v>175</v>
      </c>
      <c r="E89" s="3" t="s">
        <v>84</v>
      </c>
      <c r="F89" s="2"/>
      <c r="G89" s="73"/>
      <c r="H89" s="29">
        <f t="shared" si="2"/>
        <v>0</v>
      </c>
      <c r="I89" s="29">
        <f t="shared" si="3"/>
        <v>0</v>
      </c>
    </row>
    <row r="90" spans="1:13" x14ac:dyDescent="0.25">
      <c r="A90" s="2"/>
      <c r="B90" s="2" t="s">
        <v>150</v>
      </c>
      <c r="C90" s="3">
        <v>3</v>
      </c>
      <c r="D90" s="3" t="s">
        <v>175</v>
      </c>
      <c r="E90" s="3" t="s">
        <v>84</v>
      </c>
      <c r="F90" s="2"/>
      <c r="G90" s="73"/>
      <c r="H90" s="29">
        <f t="shared" si="2"/>
        <v>0</v>
      </c>
      <c r="I90" s="29">
        <f t="shared" si="3"/>
        <v>0</v>
      </c>
    </row>
    <row r="91" spans="1:13" x14ac:dyDescent="0.25">
      <c r="A91" s="2"/>
      <c r="B91" s="2" t="s">
        <v>125</v>
      </c>
      <c r="C91" s="3">
        <v>5.8</v>
      </c>
      <c r="D91" s="3" t="s">
        <v>175</v>
      </c>
      <c r="E91" s="3" t="s">
        <v>84</v>
      </c>
      <c r="F91" s="2"/>
      <c r="G91" s="73"/>
      <c r="H91" s="29">
        <f t="shared" si="2"/>
        <v>0</v>
      </c>
      <c r="I91" s="29">
        <f t="shared" si="3"/>
        <v>0</v>
      </c>
    </row>
    <row r="92" spans="1:13" x14ac:dyDescent="0.25">
      <c r="A92" s="37"/>
      <c r="B92" s="102" t="s">
        <v>177</v>
      </c>
      <c r="C92" s="103"/>
      <c r="D92" s="103"/>
      <c r="E92" s="103"/>
      <c r="F92" s="104"/>
      <c r="G92" s="29">
        <f>SUM(G88:G91)</f>
        <v>0</v>
      </c>
      <c r="H92" s="29">
        <f t="shared" si="2"/>
        <v>0</v>
      </c>
      <c r="I92" s="29">
        <f t="shared" si="3"/>
        <v>0</v>
      </c>
    </row>
    <row r="93" spans="1:13" x14ac:dyDescent="0.25">
      <c r="A93" s="36" t="s">
        <v>127</v>
      </c>
      <c r="B93" s="36"/>
      <c r="C93" s="36"/>
      <c r="D93" s="36"/>
      <c r="E93" s="36"/>
      <c r="F93" s="36"/>
      <c r="G93" s="69"/>
      <c r="H93" s="83"/>
      <c r="I93" s="83"/>
    </row>
    <row r="94" spans="1:13" x14ac:dyDescent="0.25">
      <c r="A94" s="2" t="s">
        <v>13</v>
      </c>
      <c r="B94" s="2" t="s">
        <v>140</v>
      </c>
      <c r="C94" s="3">
        <v>10.8</v>
      </c>
      <c r="D94" s="81" t="s">
        <v>175</v>
      </c>
      <c r="E94" s="3" t="s">
        <v>84</v>
      </c>
      <c r="F94" s="2"/>
      <c r="G94" s="73"/>
      <c r="H94" s="29">
        <f t="shared" si="2"/>
        <v>0</v>
      </c>
      <c r="I94" s="29">
        <f t="shared" si="3"/>
        <v>0</v>
      </c>
    </row>
    <row r="95" spans="1:13" x14ac:dyDescent="0.25">
      <c r="A95" s="2"/>
      <c r="B95" t="s">
        <v>143</v>
      </c>
      <c r="C95" s="3">
        <v>9.1</v>
      </c>
      <c r="D95" s="81" t="s">
        <v>175</v>
      </c>
      <c r="E95" s="3" t="s">
        <v>84</v>
      </c>
      <c r="F95" s="2"/>
      <c r="G95" s="73"/>
      <c r="H95" s="29">
        <f t="shared" si="2"/>
        <v>0</v>
      </c>
      <c r="I95" s="29">
        <f t="shared" si="3"/>
        <v>0</v>
      </c>
    </row>
    <row r="96" spans="1:13" ht="30" x14ac:dyDescent="0.25">
      <c r="A96" s="2"/>
      <c r="B96" s="42" t="s">
        <v>142</v>
      </c>
      <c r="C96" s="3">
        <v>36</v>
      </c>
      <c r="D96" s="81" t="s">
        <v>175</v>
      </c>
      <c r="E96" s="3" t="s">
        <v>84</v>
      </c>
      <c r="F96" s="2"/>
      <c r="G96" s="73"/>
      <c r="H96" s="29">
        <f t="shared" si="2"/>
        <v>0</v>
      </c>
      <c r="I96" s="29">
        <f t="shared" si="3"/>
        <v>0</v>
      </c>
      <c r="K96" s="69"/>
      <c r="L96" s="83"/>
      <c r="M96" s="83"/>
    </row>
    <row r="97" spans="1:9" ht="30" x14ac:dyDescent="0.25">
      <c r="A97" s="2"/>
      <c r="B97" s="42" t="s">
        <v>141</v>
      </c>
      <c r="C97" s="3">
        <v>22.2</v>
      </c>
      <c r="D97" s="81" t="s">
        <v>175</v>
      </c>
      <c r="E97" s="3" t="s">
        <v>84</v>
      </c>
      <c r="F97" s="2"/>
      <c r="G97" s="73"/>
      <c r="H97" s="29">
        <f t="shared" si="2"/>
        <v>0</v>
      </c>
      <c r="I97" s="29">
        <f t="shared" si="3"/>
        <v>0</v>
      </c>
    </row>
    <row r="98" spans="1:9" x14ac:dyDescent="0.25">
      <c r="A98" s="2"/>
      <c r="B98" s="105" t="s">
        <v>178</v>
      </c>
      <c r="C98" s="106"/>
      <c r="D98" s="106"/>
      <c r="E98" s="106"/>
      <c r="F98" s="107"/>
      <c r="G98" s="74">
        <f>SUM(G94:G97)</f>
        <v>0</v>
      </c>
      <c r="H98" s="41">
        <f t="shared" si="2"/>
        <v>0</v>
      </c>
      <c r="I98" s="41">
        <f t="shared" si="3"/>
        <v>0</v>
      </c>
    </row>
    <row r="99" spans="1:9" x14ac:dyDescent="0.25">
      <c r="A99" s="58" t="s">
        <v>42</v>
      </c>
      <c r="B99" s="62"/>
      <c r="C99" s="62"/>
      <c r="D99" s="62"/>
      <c r="E99" s="62"/>
      <c r="F99" s="62"/>
      <c r="G99" s="69"/>
      <c r="H99" s="83"/>
      <c r="I99" s="83"/>
    </row>
    <row r="100" spans="1:9" x14ac:dyDescent="0.25">
      <c r="A100" s="95" t="s">
        <v>13</v>
      </c>
      <c r="B100" s="4" t="s">
        <v>55</v>
      </c>
      <c r="C100" s="3">
        <v>100.2</v>
      </c>
      <c r="D100" s="3" t="s">
        <v>19</v>
      </c>
      <c r="E100" s="3" t="s">
        <v>52</v>
      </c>
      <c r="F100" s="3"/>
      <c r="G100" s="71"/>
      <c r="H100" s="61">
        <f t="shared" si="2"/>
        <v>0</v>
      </c>
      <c r="I100" s="61">
        <f t="shared" si="3"/>
        <v>0</v>
      </c>
    </row>
    <row r="101" spans="1:9" x14ac:dyDescent="0.25">
      <c r="A101" s="96"/>
      <c r="B101" s="4" t="s">
        <v>54</v>
      </c>
      <c r="C101" s="3">
        <v>2.9</v>
      </c>
      <c r="D101" s="3" t="s">
        <v>19</v>
      </c>
      <c r="E101" s="3" t="s">
        <v>53</v>
      </c>
      <c r="F101" s="32"/>
      <c r="G101" s="72"/>
      <c r="H101" s="29">
        <f t="shared" si="2"/>
        <v>0</v>
      </c>
      <c r="I101" s="29">
        <f t="shared" si="3"/>
        <v>0</v>
      </c>
    </row>
    <row r="102" spans="1:9" x14ac:dyDescent="0.25">
      <c r="A102" s="96"/>
      <c r="B102" s="4" t="s">
        <v>56</v>
      </c>
      <c r="C102" s="3">
        <v>4.2</v>
      </c>
      <c r="D102" s="3" t="s">
        <v>19</v>
      </c>
      <c r="E102" s="3" t="s">
        <v>53</v>
      </c>
      <c r="F102" s="32"/>
      <c r="G102" s="72"/>
      <c r="H102" s="29">
        <f t="shared" si="2"/>
        <v>0</v>
      </c>
      <c r="I102" s="29">
        <f t="shared" si="3"/>
        <v>0</v>
      </c>
    </row>
    <row r="103" spans="1:9" x14ac:dyDescent="0.25">
      <c r="A103" s="96"/>
      <c r="B103" s="14" t="s">
        <v>44</v>
      </c>
      <c r="C103" s="15">
        <v>6</v>
      </c>
      <c r="D103" s="15" t="s">
        <v>19</v>
      </c>
      <c r="E103" s="15" t="s">
        <v>51</v>
      </c>
      <c r="F103" s="3"/>
      <c r="G103" s="72"/>
      <c r="H103" s="29">
        <f t="shared" si="2"/>
        <v>0</v>
      </c>
      <c r="I103" s="29">
        <f t="shared" si="3"/>
        <v>0</v>
      </c>
    </row>
    <row r="104" spans="1:9" ht="30" x14ac:dyDescent="0.25">
      <c r="A104" s="98"/>
      <c r="B104" s="70" t="s">
        <v>57</v>
      </c>
      <c r="C104" s="15">
        <v>8.1</v>
      </c>
      <c r="D104" s="15" t="s">
        <v>19</v>
      </c>
      <c r="E104" s="15" t="s">
        <v>51</v>
      </c>
      <c r="F104" s="3"/>
      <c r="G104" s="72"/>
      <c r="H104" s="29">
        <f t="shared" si="2"/>
        <v>0</v>
      </c>
      <c r="I104" s="29">
        <f t="shared" si="3"/>
        <v>0</v>
      </c>
    </row>
    <row r="105" spans="1:9" ht="30" x14ac:dyDescent="0.25">
      <c r="A105" s="95" t="s">
        <v>34</v>
      </c>
      <c r="B105" s="80" t="s">
        <v>59</v>
      </c>
      <c r="C105" s="3">
        <v>57.7</v>
      </c>
      <c r="D105" s="3" t="s">
        <v>19</v>
      </c>
      <c r="E105" s="3" t="s">
        <v>52</v>
      </c>
      <c r="F105" s="3"/>
      <c r="G105" s="72"/>
      <c r="H105" s="29">
        <f t="shared" si="2"/>
        <v>0</v>
      </c>
      <c r="I105" s="29">
        <f t="shared" si="3"/>
        <v>0</v>
      </c>
    </row>
    <row r="106" spans="1:9" x14ac:dyDescent="0.25">
      <c r="A106" s="96"/>
      <c r="B106" s="4" t="s">
        <v>58</v>
      </c>
      <c r="C106" s="3">
        <v>6.6</v>
      </c>
      <c r="D106" s="3" t="s">
        <v>19</v>
      </c>
      <c r="E106" s="3" t="s">
        <v>53</v>
      </c>
      <c r="F106" s="32"/>
      <c r="G106" s="72"/>
      <c r="H106" s="29">
        <f t="shared" si="2"/>
        <v>0</v>
      </c>
      <c r="I106" s="29">
        <f t="shared" si="3"/>
        <v>0</v>
      </c>
    </row>
    <row r="107" spans="1:9" x14ac:dyDescent="0.25">
      <c r="A107" s="96"/>
      <c r="B107" s="14" t="s">
        <v>60</v>
      </c>
      <c r="C107" s="15">
        <v>6.5</v>
      </c>
      <c r="D107" s="15" t="s">
        <v>19</v>
      </c>
      <c r="E107" s="15" t="s">
        <v>51</v>
      </c>
      <c r="F107" s="3"/>
      <c r="G107" s="72"/>
      <c r="H107" s="29">
        <f t="shared" si="2"/>
        <v>0</v>
      </c>
      <c r="I107" s="29">
        <f t="shared" si="3"/>
        <v>0</v>
      </c>
    </row>
    <row r="108" spans="1:9" x14ac:dyDescent="0.25">
      <c r="A108" s="98"/>
      <c r="B108" s="4" t="s">
        <v>46</v>
      </c>
      <c r="C108" s="3">
        <v>12</v>
      </c>
      <c r="D108" s="3" t="s">
        <v>19</v>
      </c>
      <c r="E108" s="3" t="s">
        <v>20</v>
      </c>
      <c r="F108" s="3"/>
      <c r="G108" s="72"/>
      <c r="H108" s="29">
        <f t="shared" si="2"/>
        <v>0</v>
      </c>
      <c r="I108" s="29">
        <f t="shared" si="3"/>
        <v>0</v>
      </c>
    </row>
    <row r="109" spans="1:9" x14ac:dyDescent="0.25">
      <c r="A109" s="8"/>
      <c r="B109" s="105" t="s">
        <v>179</v>
      </c>
      <c r="C109" s="106"/>
      <c r="D109" s="106"/>
      <c r="E109" s="106"/>
      <c r="F109" s="107"/>
      <c r="G109" s="72">
        <f>SUM(G100:G108)</f>
        <v>0</v>
      </c>
      <c r="H109" s="29">
        <f t="shared" si="2"/>
        <v>0</v>
      </c>
      <c r="I109" s="29">
        <f>G108*1.2</f>
        <v>0</v>
      </c>
    </row>
    <row r="110" spans="1:9" x14ac:dyDescent="0.25">
      <c r="A110" s="8"/>
      <c r="B110" s="105" t="s">
        <v>180</v>
      </c>
      <c r="C110" s="106"/>
      <c r="D110" s="106"/>
      <c r="E110" s="106"/>
      <c r="F110" s="107"/>
      <c r="G110" s="72">
        <f>G109-G103-G104-G107</f>
        <v>0</v>
      </c>
      <c r="H110" s="29">
        <f t="shared" si="2"/>
        <v>0</v>
      </c>
      <c r="I110" s="29">
        <f t="shared" si="3"/>
        <v>0</v>
      </c>
    </row>
  </sheetData>
  <mergeCells count="29">
    <mergeCell ref="A31:A34"/>
    <mergeCell ref="A25:A28"/>
    <mergeCell ref="B23:F23"/>
    <mergeCell ref="A20:A23"/>
    <mergeCell ref="B29:F29"/>
    <mergeCell ref="A100:A104"/>
    <mergeCell ref="A105:A108"/>
    <mergeCell ref="A58:A65"/>
    <mergeCell ref="A68:A75"/>
    <mergeCell ref="A37:A39"/>
    <mergeCell ref="A42:A45"/>
    <mergeCell ref="A48:A55"/>
    <mergeCell ref="A8:A11"/>
    <mergeCell ref="A12:A18"/>
    <mergeCell ref="B18:F18"/>
    <mergeCell ref="A1:I1"/>
    <mergeCell ref="A3:I3"/>
    <mergeCell ref="A4:I4"/>
    <mergeCell ref="B35:F35"/>
    <mergeCell ref="B40:F40"/>
    <mergeCell ref="B46:F46"/>
    <mergeCell ref="B56:F56"/>
    <mergeCell ref="B66:F66"/>
    <mergeCell ref="B76:F76"/>
    <mergeCell ref="B86:F86"/>
    <mergeCell ref="B92:F92"/>
    <mergeCell ref="B98:F98"/>
    <mergeCell ref="B110:F110"/>
    <mergeCell ref="B109:F109"/>
  </mergeCells>
  <dataValidations count="2">
    <dataValidation type="list" allowBlank="1" showInputMessage="1" showErrorMessage="1" sqref="E20:E22 E68:E75 E48:E55 E58:E65 E42:E45 E37:E39 E31:E34 E25:E28" xr:uid="{B2D3FC2B-8CF4-4FD5-BB75-64BA8C3D6CBE}">
      <formula1>$N$22:$N$27</formula1>
    </dataValidation>
    <dataValidation type="list" allowBlank="1" showInputMessage="1" showErrorMessage="1" sqref="E100:E108" xr:uid="{CB57554F-C357-4D00-B546-3635BECDCFE3}">
      <formula1>$O$47:$O$51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AB5BC-5F85-40A5-BA6D-ECBD838A7EE1}">
  <dimension ref="A1:R114"/>
  <sheetViews>
    <sheetView topLeftCell="A86" workbookViewId="0">
      <selection activeCell="I100" sqref="I100"/>
    </sheetView>
  </sheetViews>
  <sheetFormatPr baseColWidth="10" defaultColWidth="16.42578125" defaultRowHeight="15" x14ac:dyDescent="0.25"/>
  <cols>
    <col min="3" max="3" width="14.5703125" customWidth="1"/>
    <col min="4" max="4" width="15" customWidth="1"/>
    <col min="5" max="5" width="13.7109375" customWidth="1"/>
    <col min="6" max="6" width="14" customWidth="1"/>
    <col min="7" max="7" width="18" customWidth="1"/>
    <col min="8" max="8" width="13.140625" customWidth="1"/>
    <col min="9" max="9" width="18.28515625" customWidth="1"/>
  </cols>
  <sheetData>
    <row r="1" spans="1:14" ht="35.25" customHeight="1" x14ac:dyDescent="0.25">
      <c r="A1" s="116" t="s">
        <v>181</v>
      </c>
      <c r="B1" s="116"/>
      <c r="C1" s="116"/>
      <c r="D1" s="116"/>
      <c r="E1" s="116"/>
      <c r="F1" s="116"/>
      <c r="G1" s="116"/>
      <c r="H1" s="116"/>
      <c r="I1" s="116"/>
    </row>
    <row r="3" spans="1:14" ht="79.5" customHeight="1" x14ac:dyDescent="0.25">
      <c r="A3" s="117" t="s">
        <v>182</v>
      </c>
      <c r="B3" s="117"/>
      <c r="C3" s="117"/>
      <c r="D3" s="117"/>
      <c r="E3" s="117"/>
      <c r="F3" s="117"/>
      <c r="G3" s="117"/>
      <c r="H3" s="117"/>
      <c r="I3" s="117"/>
    </row>
    <row r="6" spans="1:14" s="78" customFormat="1" ht="27.75" customHeight="1" x14ac:dyDescent="0.25">
      <c r="A6" s="75" t="s">
        <v>14</v>
      </c>
      <c r="B6" s="75" t="s">
        <v>15</v>
      </c>
      <c r="C6" s="76" t="s">
        <v>16</v>
      </c>
      <c r="D6" s="76" t="s">
        <v>17</v>
      </c>
      <c r="E6" s="76" t="s">
        <v>47</v>
      </c>
      <c r="F6" s="76" t="s">
        <v>36</v>
      </c>
      <c r="G6" s="79" t="s">
        <v>183</v>
      </c>
      <c r="H6" s="79" t="s">
        <v>184</v>
      </c>
      <c r="I6" s="86" t="s">
        <v>185</v>
      </c>
    </row>
    <row r="7" spans="1:14" s="21" customFormat="1" x14ac:dyDescent="0.25">
      <c r="A7" s="25" t="s">
        <v>98</v>
      </c>
      <c r="B7" s="25"/>
      <c r="C7" s="25"/>
      <c r="D7" s="25"/>
      <c r="E7" s="25"/>
      <c r="F7" s="25"/>
      <c r="G7" s="69"/>
      <c r="H7" s="83"/>
      <c r="I7" s="83"/>
    </row>
    <row r="8" spans="1:14" s="21" customFormat="1" ht="15" customHeight="1" x14ac:dyDescent="0.25">
      <c r="A8" s="95" t="s">
        <v>13</v>
      </c>
      <c r="B8" s="22" t="s">
        <v>99</v>
      </c>
      <c r="C8" s="24">
        <v>44.76</v>
      </c>
      <c r="D8" s="24" t="s">
        <v>100</v>
      </c>
      <c r="E8" s="24" t="s">
        <v>101</v>
      </c>
      <c r="F8" s="24"/>
      <c r="G8" s="84">
        <f>BPU!G8</f>
        <v>0</v>
      </c>
      <c r="H8" s="29">
        <v>0</v>
      </c>
      <c r="I8" s="29">
        <f>G8*H8</f>
        <v>0</v>
      </c>
    </row>
    <row r="9" spans="1:14" s="21" customFormat="1" x14ac:dyDescent="0.25">
      <c r="A9" s="96"/>
      <c r="B9" s="22" t="s">
        <v>102</v>
      </c>
      <c r="C9" s="23">
        <v>15</v>
      </c>
      <c r="D9" s="23" t="s">
        <v>103</v>
      </c>
      <c r="E9" s="23" t="s">
        <v>104</v>
      </c>
      <c r="F9" s="23"/>
      <c r="G9" s="84">
        <f>BPU!G9</f>
        <v>0</v>
      </c>
      <c r="H9" s="29">
        <v>0</v>
      </c>
      <c r="I9" s="29">
        <f t="shared" ref="I9:I72" si="0">G9*H9</f>
        <v>0</v>
      </c>
    </row>
    <row r="10" spans="1:14" s="21" customFormat="1" x14ac:dyDescent="0.25">
      <c r="A10" s="96"/>
      <c r="B10" s="22" t="s">
        <v>105</v>
      </c>
      <c r="C10" s="23">
        <v>38.74</v>
      </c>
      <c r="D10" s="23" t="s">
        <v>100</v>
      </c>
      <c r="E10" s="23" t="s">
        <v>101</v>
      </c>
      <c r="F10" s="23"/>
      <c r="G10" s="84">
        <f>BPU!G10</f>
        <v>0</v>
      </c>
      <c r="H10" s="29">
        <v>0</v>
      </c>
      <c r="I10" s="29">
        <f t="shared" si="0"/>
        <v>0</v>
      </c>
    </row>
    <row r="11" spans="1:14" s="21" customFormat="1" x14ac:dyDescent="0.25">
      <c r="A11" s="96"/>
      <c r="B11" s="22" t="s">
        <v>106</v>
      </c>
      <c r="C11" s="23">
        <v>13.46</v>
      </c>
      <c r="D11" s="23" t="s">
        <v>100</v>
      </c>
      <c r="E11" s="23" t="s">
        <v>101</v>
      </c>
      <c r="F11" s="23"/>
      <c r="G11" s="84">
        <f>BPU!G11</f>
        <v>0</v>
      </c>
      <c r="H11" s="29">
        <v>0</v>
      </c>
      <c r="I11" s="29">
        <f t="shared" si="0"/>
        <v>0</v>
      </c>
    </row>
    <row r="12" spans="1:14" s="21" customFormat="1" ht="15" customHeight="1" x14ac:dyDescent="0.25">
      <c r="A12" s="95" t="s">
        <v>107</v>
      </c>
      <c r="B12" s="22" t="s">
        <v>109</v>
      </c>
      <c r="C12" s="23">
        <v>12</v>
      </c>
      <c r="D12" s="23" t="s">
        <v>108</v>
      </c>
      <c r="E12" s="23" t="s">
        <v>101</v>
      </c>
      <c r="F12" s="23"/>
      <c r="G12" s="84">
        <f>BPU!G12</f>
        <v>0</v>
      </c>
      <c r="H12" s="29">
        <v>0</v>
      </c>
      <c r="I12" s="29">
        <f t="shared" si="0"/>
        <v>0</v>
      </c>
    </row>
    <row r="13" spans="1:14" s="21" customFormat="1" x14ac:dyDescent="0.25">
      <c r="A13" s="96"/>
      <c r="B13" s="22" t="s">
        <v>110</v>
      </c>
      <c r="C13" s="23">
        <v>18.559999999999999</v>
      </c>
      <c r="D13" s="23" t="s">
        <v>108</v>
      </c>
      <c r="E13" s="23" t="s">
        <v>101</v>
      </c>
      <c r="F13" s="23"/>
      <c r="G13" s="84">
        <f>BPU!G13</f>
        <v>0</v>
      </c>
      <c r="H13" s="29">
        <v>0</v>
      </c>
      <c r="I13" s="29">
        <f t="shared" si="0"/>
        <v>0</v>
      </c>
      <c r="N13" s="82"/>
    </row>
    <row r="14" spans="1:14" s="21" customFormat="1" x14ac:dyDescent="0.25">
      <c r="A14" s="96"/>
      <c r="B14" s="22" t="s">
        <v>111</v>
      </c>
      <c r="C14" s="23">
        <v>21.77</v>
      </c>
      <c r="D14" s="23" t="s">
        <v>108</v>
      </c>
      <c r="E14" s="23" t="s">
        <v>101</v>
      </c>
      <c r="F14" s="23"/>
      <c r="G14" s="84">
        <f>BPU!G14</f>
        <v>0</v>
      </c>
      <c r="H14" s="29">
        <v>0</v>
      </c>
      <c r="I14" s="29">
        <f t="shared" si="0"/>
        <v>0</v>
      </c>
    </row>
    <row r="15" spans="1:14" s="21" customFormat="1" x14ac:dyDescent="0.25">
      <c r="A15" s="96"/>
      <c r="B15" s="22" t="s">
        <v>105</v>
      </c>
      <c r="C15" s="23">
        <v>119.65</v>
      </c>
      <c r="D15" s="23" t="s">
        <v>108</v>
      </c>
      <c r="E15" s="23" t="s">
        <v>101</v>
      </c>
      <c r="F15" s="23"/>
      <c r="G15" s="84">
        <f>BPU!G15</f>
        <v>0</v>
      </c>
      <c r="H15" s="29">
        <v>0</v>
      </c>
      <c r="I15" s="29">
        <f t="shared" si="0"/>
        <v>0</v>
      </c>
    </row>
    <row r="16" spans="1:14" s="21" customFormat="1" ht="30" x14ac:dyDescent="0.25">
      <c r="A16" s="96"/>
      <c r="B16" s="28" t="s">
        <v>112</v>
      </c>
      <c r="C16" s="23">
        <v>36</v>
      </c>
      <c r="D16" s="23" t="s">
        <v>108</v>
      </c>
      <c r="E16" s="23" t="s">
        <v>101</v>
      </c>
      <c r="F16" s="23"/>
      <c r="G16" s="84">
        <f>BPU!G16</f>
        <v>0</v>
      </c>
      <c r="H16" s="29">
        <v>0</v>
      </c>
      <c r="I16" s="29">
        <f t="shared" si="0"/>
        <v>0</v>
      </c>
    </row>
    <row r="17" spans="1:12" s="21" customFormat="1" x14ac:dyDescent="0.25">
      <c r="A17" s="96"/>
      <c r="B17" s="22" t="s">
        <v>129</v>
      </c>
      <c r="C17" s="23">
        <v>24</v>
      </c>
      <c r="D17" s="23" t="s">
        <v>153</v>
      </c>
      <c r="E17" s="23" t="s">
        <v>101</v>
      </c>
      <c r="F17" s="23"/>
      <c r="G17" s="84">
        <f>BPU!G17</f>
        <v>0</v>
      </c>
      <c r="H17" s="29">
        <v>0</v>
      </c>
      <c r="I17" s="29">
        <f t="shared" si="0"/>
        <v>0</v>
      </c>
    </row>
    <row r="18" spans="1:12" s="21" customFormat="1" x14ac:dyDescent="0.25">
      <c r="A18" s="98"/>
      <c r="B18" s="108" t="s">
        <v>163</v>
      </c>
      <c r="C18" s="109"/>
      <c r="D18" s="109"/>
      <c r="E18" s="109"/>
      <c r="F18" s="110"/>
      <c r="G18" s="85">
        <f>SUM(G8:G17)</f>
        <v>0</v>
      </c>
      <c r="H18" s="88">
        <v>2</v>
      </c>
      <c r="I18" s="29">
        <f t="shared" si="0"/>
        <v>0</v>
      </c>
    </row>
    <row r="19" spans="1:12" x14ac:dyDescent="0.25">
      <c r="A19" s="25" t="s">
        <v>97</v>
      </c>
      <c r="B19" s="25"/>
      <c r="C19" s="25"/>
      <c r="D19" s="25"/>
      <c r="E19" s="25"/>
      <c r="F19" s="25"/>
      <c r="G19" s="69"/>
      <c r="H19" s="83"/>
      <c r="I19" s="83"/>
    </row>
    <row r="20" spans="1:12" ht="15" customHeight="1" x14ac:dyDescent="0.25">
      <c r="A20" s="95" t="s">
        <v>13</v>
      </c>
      <c r="B20" s="2" t="s">
        <v>66</v>
      </c>
      <c r="C20" s="3">
        <v>23.6</v>
      </c>
      <c r="D20" s="3" t="s">
        <v>19</v>
      </c>
      <c r="E20" s="3" t="s">
        <v>84</v>
      </c>
      <c r="F20" s="3"/>
      <c r="G20" s="73">
        <f>BPU!G20</f>
        <v>0</v>
      </c>
      <c r="H20" s="29">
        <v>0</v>
      </c>
      <c r="I20" s="29">
        <f t="shared" si="0"/>
        <v>0</v>
      </c>
    </row>
    <row r="21" spans="1:12" x14ac:dyDescent="0.25">
      <c r="A21" s="96"/>
      <c r="B21" s="2" t="s">
        <v>67</v>
      </c>
      <c r="C21" s="3">
        <v>11.6</v>
      </c>
      <c r="D21" s="3" t="s">
        <v>19</v>
      </c>
      <c r="E21" s="3" t="s">
        <v>84</v>
      </c>
      <c r="F21" s="3"/>
      <c r="G21" s="73">
        <f>BPU!G21</f>
        <v>0</v>
      </c>
      <c r="H21" s="29">
        <v>0</v>
      </c>
      <c r="I21" s="29">
        <f t="shared" si="0"/>
        <v>0</v>
      </c>
    </row>
    <row r="22" spans="1:12" x14ac:dyDescent="0.25">
      <c r="A22" s="96"/>
      <c r="B22" s="2" t="s">
        <v>45</v>
      </c>
      <c r="C22" s="3">
        <v>6</v>
      </c>
      <c r="D22" s="3" t="s">
        <v>19</v>
      </c>
      <c r="E22" s="3" t="s">
        <v>84</v>
      </c>
      <c r="F22" s="3"/>
      <c r="G22" s="73">
        <f>BPU!G22</f>
        <v>0</v>
      </c>
      <c r="H22" s="29">
        <v>0</v>
      </c>
      <c r="I22" s="29">
        <f t="shared" si="0"/>
        <v>0</v>
      </c>
    </row>
    <row r="23" spans="1:12" x14ac:dyDescent="0.25">
      <c r="A23" s="98"/>
      <c r="B23" s="105" t="s">
        <v>166</v>
      </c>
      <c r="C23" s="106"/>
      <c r="D23" s="106"/>
      <c r="E23" s="106"/>
      <c r="F23" s="107"/>
      <c r="G23" s="73">
        <f>SUM(G20:G22)</f>
        <v>0</v>
      </c>
      <c r="H23" s="88">
        <v>2</v>
      </c>
      <c r="I23" s="29">
        <f t="shared" si="0"/>
        <v>0</v>
      </c>
    </row>
    <row r="24" spans="1:12" x14ac:dyDescent="0.25">
      <c r="A24" s="26" t="s">
        <v>68</v>
      </c>
      <c r="B24" s="27"/>
      <c r="C24" s="27"/>
      <c r="D24" s="27"/>
      <c r="E24" s="27"/>
      <c r="F24" s="27"/>
      <c r="G24" s="69"/>
      <c r="H24" s="83"/>
      <c r="I24" s="83"/>
    </row>
    <row r="25" spans="1:12" x14ac:dyDescent="0.25">
      <c r="A25" s="95" t="s">
        <v>34</v>
      </c>
      <c r="B25" s="2" t="s">
        <v>66</v>
      </c>
      <c r="C25" s="3">
        <v>16.100000000000001</v>
      </c>
      <c r="D25" s="3" t="s">
        <v>19</v>
      </c>
      <c r="E25" s="3" t="s">
        <v>84</v>
      </c>
      <c r="F25" s="3"/>
      <c r="G25" s="73">
        <f>BPU!G25</f>
        <v>0</v>
      </c>
      <c r="H25" s="29">
        <v>0</v>
      </c>
      <c r="I25" s="29">
        <f t="shared" si="0"/>
        <v>0</v>
      </c>
    </row>
    <row r="26" spans="1:12" x14ac:dyDescent="0.25">
      <c r="A26" s="96"/>
      <c r="B26" s="2" t="s">
        <v>67</v>
      </c>
      <c r="C26" s="3">
        <v>11.6</v>
      </c>
      <c r="D26" s="3" t="s">
        <v>19</v>
      </c>
      <c r="E26" s="3" t="s">
        <v>84</v>
      </c>
      <c r="F26" s="3"/>
      <c r="G26" s="73">
        <f>BPU!G26</f>
        <v>0</v>
      </c>
      <c r="H26" s="29">
        <v>0</v>
      </c>
      <c r="I26" s="29">
        <f t="shared" si="0"/>
        <v>0</v>
      </c>
    </row>
    <row r="27" spans="1:12" x14ac:dyDescent="0.25">
      <c r="A27" s="96"/>
      <c r="B27" s="2" t="s">
        <v>69</v>
      </c>
      <c r="C27" s="3">
        <v>3</v>
      </c>
      <c r="D27" s="3" t="s">
        <v>19</v>
      </c>
      <c r="E27" s="3" t="s">
        <v>84</v>
      </c>
      <c r="F27" s="3"/>
      <c r="G27" s="73">
        <f>BPU!G27</f>
        <v>0</v>
      </c>
      <c r="H27" s="29">
        <v>0</v>
      </c>
      <c r="I27" s="29">
        <f t="shared" si="0"/>
        <v>0</v>
      </c>
      <c r="L27" s="21"/>
    </row>
    <row r="28" spans="1:12" x14ac:dyDescent="0.25">
      <c r="A28" s="98"/>
      <c r="B28" s="2" t="s">
        <v>33</v>
      </c>
      <c r="C28" s="3">
        <v>1.8</v>
      </c>
      <c r="D28" s="3" t="s">
        <v>19</v>
      </c>
      <c r="E28" s="3" t="s">
        <v>84</v>
      </c>
      <c r="F28" s="3"/>
      <c r="G28" s="73">
        <f>BPU!G28</f>
        <v>0</v>
      </c>
      <c r="H28" s="29">
        <v>0</v>
      </c>
      <c r="I28" s="29">
        <f t="shared" si="0"/>
        <v>0</v>
      </c>
    </row>
    <row r="29" spans="1:12" x14ac:dyDescent="0.25">
      <c r="A29" s="8"/>
      <c r="B29" s="105" t="s">
        <v>167</v>
      </c>
      <c r="C29" s="106"/>
      <c r="D29" s="106"/>
      <c r="E29" s="106"/>
      <c r="F29" s="107"/>
      <c r="G29" s="73">
        <f>SUM(G25:G28)</f>
        <v>0</v>
      </c>
      <c r="H29" s="88">
        <v>2</v>
      </c>
      <c r="I29" s="29">
        <f t="shared" si="0"/>
        <v>0</v>
      </c>
    </row>
    <row r="30" spans="1:12" x14ac:dyDescent="0.25">
      <c r="A30" s="26" t="s">
        <v>70</v>
      </c>
      <c r="B30" s="27"/>
      <c r="C30" s="27"/>
      <c r="D30" s="27"/>
      <c r="E30" s="27"/>
      <c r="F30" s="27"/>
      <c r="G30" s="69"/>
      <c r="H30" s="83"/>
      <c r="I30" s="83"/>
    </row>
    <row r="31" spans="1:12" x14ac:dyDescent="0.25">
      <c r="A31" s="95" t="s">
        <v>34</v>
      </c>
      <c r="B31" s="2" t="s">
        <v>66</v>
      </c>
      <c r="C31" s="3">
        <v>17.100000000000001</v>
      </c>
      <c r="D31" s="3" t="s">
        <v>19</v>
      </c>
      <c r="E31" s="3" t="s">
        <v>84</v>
      </c>
      <c r="F31" s="3"/>
      <c r="G31" s="73">
        <f>BPU!G31</f>
        <v>0</v>
      </c>
      <c r="H31" s="29">
        <v>0</v>
      </c>
      <c r="I31" s="29">
        <f t="shared" si="0"/>
        <v>0</v>
      </c>
    </row>
    <row r="32" spans="1:12" x14ac:dyDescent="0.25">
      <c r="A32" s="96"/>
      <c r="B32" s="2" t="s">
        <v>67</v>
      </c>
      <c r="C32" s="3">
        <v>11.6</v>
      </c>
      <c r="D32" s="3" t="s">
        <v>19</v>
      </c>
      <c r="E32" s="3" t="s">
        <v>84</v>
      </c>
      <c r="F32" s="3"/>
      <c r="G32" s="73">
        <f>BPU!G32</f>
        <v>0</v>
      </c>
      <c r="H32" s="29">
        <v>0</v>
      </c>
      <c r="I32" s="29">
        <f t="shared" si="0"/>
        <v>0</v>
      </c>
    </row>
    <row r="33" spans="1:9" x14ac:dyDescent="0.25">
      <c r="A33" s="96"/>
      <c r="B33" s="2" t="s">
        <v>69</v>
      </c>
      <c r="C33" s="3">
        <v>3</v>
      </c>
      <c r="D33" s="3" t="s">
        <v>19</v>
      </c>
      <c r="E33" s="3" t="s">
        <v>84</v>
      </c>
      <c r="F33" s="3"/>
      <c r="G33" s="73">
        <f>BPU!G33</f>
        <v>0</v>
      </c>
      <c r="H33" s="29">
        <v>0</v>
      </c>
      <c r="I33" s="29">
        <f t="shared" si="0"/>
        <v>0</v>
      </c>
    </row>
    <row r="34" spans="1:9" x14ac:dyDescent="0.25">
      <c r="A34" s="98"/>
      <c r="B34" s="2" t="s">
        <v>33</v>
      </c>
      <c r="C34" s="3">
        <v>1.8</v>
      </c>
      <c r="D34" s="3" t="s">
        <v>19</v>
      </c>
      <c r="E34" s="3" t="s">
        <v>84</v>
      </c>
      <c r="F34" s="3"/>
      <c r="G34" s="73">
        <f>BPU!G34</f>
        <v>0</v>
      </c>
      <c r="H34" s="29">
        <v>0</v>
      </c>
      <c r="I34" s="29">
        <f t="shared" si="0"/>
        <v>0</v>
      </c>
    </row>
    <row r="35" spans="1:9" x14ac:dyDescent="0.25">
      <c r="A35" s="8"/>
      <c r="B35" s="105" t="s">
        <v>168</v>
      </c>
      <c r="C35" s="106"/>
      <c r="D35" s="106"/>
      <c r="E35" s="106"/>
      <c r="F35" s="107"/>
      <c r="G35" s="73">
        <f>SUM(G31:G34)</f>
        <v>0</v>
      </c>
      <c r="H35" s="88">
        <v>2</v>
      </c>
      <c r="I35" s="29">
        <f t="shared" si="0"/>
        <v>0</v>
      </c>
    </row>
    <row r="36" spans="1:9" x14ac:dyDescent="0.25">
      <c r="A36" s="26" t="s">
        <v>169</v>
      </c>
      <c r="B36" s="27"/>
      <c r="C36" s="27"/>
      <c r="D36" s="27"/>
      <c r="E36" s="27"/>
      <c r="F36" s="27"/>
      <c r="G36" s="69"/>
      <c r="H36" s="83"/>
      <c r="I36" s="83"/>
    </row>
    <row r="37" spans="1:9" x14ac:dyDescent="0.25">
      <c r="A37" s="97" t="s">
        <v>34</v>
      </c>
      <c r="B37" s="2" t="s">
        <v>66</v>
      </c>
      <c r="C37" s="3">
        <v>19.7</v>
      </c>
      <c r="D37" s="3" t="s">
        <v>19</v>
      </c>
      <c r="E37" s="3" t="s">
        <v>84</v>
      </c>
      <c r="F37" s="3"/>
      <c r="G37" s="73">
        <f>BPU!G37</f>
        <v>0</v>
      </c>
      <c r="H37" s="29">
        <v>0</v>
      </c>
      <c r="I37" s="29">
        <f t="shared" si="0"/>
        <v>0</v>
      </c>
    </row>
    <row r="38" spans="1:9" x14ac:dyDescent="0.25">
      <c r="A38" s="97"/>
      <c r="B38" s="2" t="s">
        <v>67</v>
      </c>
      <c r="C38" s="3">
        <v>11.4</v>
      </c>
      <c r="D38" s="3" t="s">
        <v>19</v>
      </c>
      <c r="E38" s="3" t="s">
        <v>84</v>
      </c>
      <c r="F38" s="3"/>
      <c r="G38" s="73">
        <f>BPU!G38</f>
        <v>0</v>
      </c>
      <c r="H38" s="29">
        <v>0</v>
      </c>
      <c r="I38" s="29">
        <f t="shared" si="0"/>
        <v>0</v>
      </c>
    </row>
    <row r="39" spans="1:9" ht="30" x14ac:dyDescent="0.25">
      <c r="A39" s="97"/>
      <c r="B39" s="42" t="s">
        <v>71</v>
      </c>
      <c r="C39" s="3">
        <v>6.4</v>
      </c>
      <c r="D39" s="3" t="s">
        <v>19</v>
      </c>
      <c r="E39" s="3" t="s">
        <v>84</v>
      </c>
      <c r="F39" s="3"/>
      <c r="G39" s="73">
        <f>BPU!G39</f>
        <v>0</v>
      </c>
      <c r="H39" s="29">
        <v>0</v>
      </c>
      <c r="I39" s="29">
        <f t="shared" si="0"/>
        <v>0</v>
      </c>
    </row>
    <row r="40" spans="1:9" x14ac:dyDescent="0.25">
      <c r="A40" s="8"/>
      <c r="B40" s="105" t="s">
        <v>171</v>
      </c>
      <c r="C40" s="106"/>
      <c r="D40" s="106"/>
      <c r="E40" s="106"/>
      <c r="F40" s="107"/>
      <c r="G40" s="73">
        <f>SUM(G37:G39)</f>
        <v>0</v>
      </c>
      <c r="H40" s="88">
        <v>2</v>
      </c>
      <c r="I40" s="29">
        <f t="shared" si="0"/>
        <v>0</v>
      </c>
    </row>
    <row r="41" spans="1:9" x14ac:dyDescent="0.25">
      <c r="A41" s="25" t="s">
        <v>75</v>
      </c>
      <c r="B41" s="25"/>
      <c r="C41" s="25"/>
      <c r="D41" s="25"/>
      <c r="E41" s="25"/>
      <c r="F41" s="25"/>
      <c r="G41" s="69"/>
      <c r="H41" s="83"/>
      <c r="I41" s="83"/>
    </row>
    <row r="42" spans="1:9" x14ac:dyDescent="0.25">
      <c r="A42" s="97" t="s">
        <v>34</v>
      </c>
      <c r="B42" s="2" t="s">
        <v>83</v>
      </c>
      <c r="C42" s="3">
        <v>14.8</v>
      </c>
      <c r="D42" s="3" t="s">
        <v>19</v>
      </c>
      <c r="E42" s="3" t="s">
        <v>84</v>
      </c>
      <c r="F42" s="3"/>
      <c r="G42" s="73">
        <f>BPU!G42</f>
        <v>0</v>
      </c>
      <c r="H42" s="29">
        <v>0</v>
      </c>
      <c r="I42" s="29">
        <f t="shared" si="0"/>
        <v>0</v>
      </c>
    </row>
    <row r="43" spans="1:9" x14ac:dyDescent="0.25">
      <c r="A43" s="97"/>
      <c r="B43" s="2" t="s">
        <v>67</v>
      </c>
      <c r="C43" s="3">
        <v>18.600000000000001</v>
      </c>
      <c r="D43" s="3" t="s">
        <v>19</v>
      </c>
      <c r="E43" s="3" t="s">
        <v>84</v>
      </c>
      <c r="F43" s="3"/>
      <c r="G43" s="73">
        <f>BPU!G43</f>
        <v>0</v>
      </c>
      <c r="H43" s="29">
        <v>0</v>
      </c>
      <c r="I43" s="29">
        <f t="shared" si="0"/>
        <v>0</v>
      </c>
    </row>
    <row r="44" spans="1:9" x14ac:dyDescent="0.25">
      <c r="A44" s="97"/>
      <c r="B44" s="2" t="s">
        <v>49</v>
      </c>
      <c r="C44" s="3">
        <v>1.8</v>
      </c>
      <c r="D44" s="3" t="s">
        <v>19</v>
      </c>
      <c r="E44" s="3" t="s">
        <v>84</v>
      </c>
      <c r="F44" s="3"/>
      <c r="G44" s="73">
        <f>BPU!G44</f>
        <v>0</v>
      </c>
      <c r="H44" s="29">
        <v>0</v>
      </c>
      <c r="I44" s="29">
        <f t="shared" si="0"/>
        <v>0</v>
      </c>
    </row>
    <row r="45" spans="1:9" x14ac:dyDescent="0.25">
      <c r="A45" s="97"/>
      <c r="B45" s="2" t="s">
        <v>76</v>
      </c>
      <c r="C45" s="3">
        <v>2</v>
      </c>
      <c r="D45" s="3" t="s">
        <v>19</v>
      </c>
      <c r="E45" s="3" t="s">
        <v>84</v>
      </c>
      <c r="F45" s="3"/>
      <c r="G45" s="73">
        <f>BPU!G45</f>
        <v>0</v>
      </c>
      <c r="H45" s="29">
        <v>0</v>
      </c>
      <c r="I45" s="29">
        <f t="shared" si="0"/>
        <v>0</v>
      </c>
    </row>
    <row r="46" spans="1:9" x14ac:dyDescent="0.25">
      <c r="A46" s="8"/>
      <c r="B46" s="105" t="s">
        <v>170</v>
      </c>
      <c r="C46" s="106"/>
      <c r="D46" s="106"/>
      <c r="E46" s="106"/>
      <c r="F46" s="107"/>
      <c r="G46" s="73">
        <f>SUM(G42:G45)</f>
        <v>0</v>
      </c>
      <c r="H46" s="88">
        <v>2</v>
      </c>
      <c r="I46" s="29">
        <f t="shared" si="0"/>
        <v>0</v>
      </c>
    </row>
    <row r="47" spans="1:9" x14ac:dyDescent="0.25">
      <c r="A47" s="25" t="s">
        <v>72</v>
      </c>
      <c r="B47" s="25"/>
      <c r="C47" s="25"/>
      <c r="D47" s="25"/>
      <c r="E47" s="25"/>
      <c r="F47" s="25"/>
      <c r="G47" s="69"/>
      <c r="H47" s="83"/>
      <c r="I47" s="83"/>
    </row>
    <row r="48" spans="1:9" x14ac:dyDescent="0.25">
      <c r="A48" s="97" t="s">
        <v>34</v>
      </c>
      <c r="B48" s="2" t="s">
        <v>66</v>
      </c>
      <c r="C48" s="3">
        <v>24.1</v>
      </c>
      <c r="D48" s="3" t="s">
        <v>19</v>
      </c>
      <c r="E48" s="3" t="s">
        <v>84</v>
      </c>
      <c r="F48" s="3"/>
      <c r="G48" s="73">
        <f>BPU!G48</f>
        <v>0</v>
      </c>
      <c r="H48" s="29">
        <v>0</v>
      </c>
      <c r="I48" s="29">
        <f t="shared" si="0"/>
        <v>0</v>
      </c>
    </row>
    <row r="49" spans="1:9" x14ac:dyDescent="0.25">
      <c r="A49" s="97"/>
      <c r="B49" s="2" t="s">
        <v>67</v>
      </c>
      <c r="C49" s="3">
        <v>12.9</v>
      </c>
      <c r="D49" s="3" t="s">
        <v>19</v>
      </c>
      <c r="E49" s="3" t="s">
        <v>84</v>
      </c>
      <c r="F49" s="3"/>
      <c r="G49" s="73">
        <f>BPU!G49</f>
        <v>0</v>
      </c>
      <c r="H49" s="29">
        <v>0</v>
      </c>
      <c r="I49" s="29">
        <f t="shared" si="0"/>
        <v>0</v>
      </c>
    </row>
    <row r="50" spans="1:9" x14ac:dyDescent="0.25">
      <c r="A50" s="97"/>
      <c r="B50" s="2" t="s">
        <v>67</v>
      </c>
      <c r="C50" s="3">
        <v>12</v>
      </c>
      <c r="D50" s="3" t="s">
        <v>19</v>
      </c>
      <c r="E50" s="3" t="s">
        <v>84</v>
      </c>
      <c r="F50" s="3"/>
      <c r="G50" s="73">
        <f>BPU!G50</f>
        <v>0</v>
      </c>
      <c r="H50" s="29">
        <v>0</v>
      </c>
      <c r="I50" s="29">
        <f t="shared" si="0"/>
        <v>0</v>
      </c>
    </row>
    <row r="51" spans="1:9" x14ac:dyDescent="0.25">
      <c r="A51" s="97"/>
      <c r="B51" s="2" t="s">
        <v>67</v>
      </c>
      <c r="C51" s="3">
        <v>11.4</v>
      </c>
      <c r="D51" s="3" t="s">
        <v>19</v>
      </c>
      <c r="E51" s="3" t="s">
        <v>84</v>
      </c>
      <c r="F51" s="3"/>
      <c r="G51" s="73">
        <f>BPU!G51</f>
        <v>0</v>
      </c>
      <c r="H51" s="29">
        <v>0</v>
      </c>
      <c r="I51" s="29">
        <f t="shared" si="0"/>
        <v>0</v>
      </c>
    </row>
    <row r="52" spans="1:9" x14ac:dyDescent="0.25">
      <c r="A52" s="97"/>
      <c r="B52" s="2" t="s">
        <v>78</v>
      </c>
      <c r="C52" s="3">
        <v>3.7</v>
      </c>
      <c r="D52" s="3" t="s">
        <v>19</v>
      </c>
      <c r="E52" s="3" t="s">
        <v>84</v>
      </c>
      <c r="F52" s="3"/>
      <c r="G52" s="73">
        <f>BPU!G52</f>
        <v>0</v>
      </c>
      <c r="H52" s="29">
        <v>0</v>
      </c>
      <c r="I52" s="29">
        <f t="shared" si="0"/>
        <v>0</v>
      </c>
    </row>
    <row r="53" spans="1:9" x14ac:dyDescent="0.25">
      <c r="A53" s="97"/>
      <c r="B53" s="2" t="s">
        <v>49</v>
      </c>
      <c r="C53" s="3">
        <v>1.8</v>
      </c>
      <c r="D53" s="3" t="s">
        <v>19</v>
      </c>
      <c r="E53" s="3" t="s">
        <v>84</v>
      </c>
      <c r="F53" s="3"/>
      <c r="G53" s="73">
        <f>BPU!G53</f>
        <v>0</v>
      </c>
      <c r="H53" s="29">
        <v>0</v>
      </c>
      <c r="I53" s="29">
        <f t="shared" si="0"/>
        <v>0</v>
      </c>
    </row>
    <row r="54" spans="1:9" x14ac:dyDescent="0.25">
      <c r="A54" s="97"/>
      <c r="B54" s="2" t="s">
        <v>76</v>
      </c>
      <c r="C54" s="3">
        <v>2</v>
      </c>
      <c r="D54" s="3" t="s">
        <v>19</v>
      </c>
      <c r="E54" s="3" t="s">
        <v>84</v>
      </c>
      <c r="F54" s="3"/>
      <c r="G54" s="73">
        <f>BPU!G54</f>
        <v>0</v>
      </c>
      <c r="H54" s="29">
        <v>0</v>
      </c>
      <c r="I54" s="29">
        <f t="shared" si="0"/>
        <v>0</v>
      </c>
    </row>
    <row r="55" spans="1:9" x14ac:dyDescent="0.25">
      <c r="A55" s="97"/>
      <c r="B55" s="9" t="s">
        <v>77</v>
      </c>
      <c r="C55" s="1">
        <v>7</v>
      </c>
      <c r="D55" s="3" t="s">
        <v>19</v>
      </c>
      <c r="E55" s="3" t="s">
        <v>84</v>
      </c>
      <c r="F55" s="3"/>
      <c r="G55" s="73">
        <f>BPU!G55</f>
        <v>0</v>
      </c>
      <c r="H55" s="29">
        <v>0</v>
      </c>
      <c r="I55" s="29">
        <f t="shared" si="0"/>
        <v>0</v>
      </c>
    </row>
    <row r="56" spans="1:9" x14ac:dyDescent="0.25">
      <c r="A56" s="8"/>
      <c r="B56" s="105" t="s">
        <v>172</v>
      </c>
      <c r="C56" s="106"/>
      <c r="D56" s="106"/>
      <c r="E56" s="106"/>
      <c r="F56" s="107"/>
      <c r="G56" s="73">
        <f>SUM(G48:G55)</f>
        <v>0</v>
      </c>
      <c r="H56" s="88">
        <v>2</v>
      </c>
      <c r="I56" s="29">
        <f t="shared" si="0"/>
        <v>0</v>
      </c>
    </row>
    <row r="57" spans="1:9" x14ac:dyDescent="0.25">
      <c r="A57" s="25" t="s">
        <v>73</v>
      </c>
      <c r="B57" s="25"/>
      <c r="C57" s="25"/>
      <c r="D57" s="25"/>
      <c r="E57" s="25"/>
      <c r="F57" s="25"/>
      <c r="G57" s="69"/>
      <c r="H57" s="83"/>
      <c r="I57" s="83"/>
    </row>
    <row r="58" spans="1:9" x14ac:dyDescent="0.25">
      <c r="A58" s="97" t="s">
        <v>34</v>
      </c>
      <c r="B58" s="2" t="s">
        <v>66</v>
      </c>
      <c r="C58" s="3">
        <v>16.600000000000001</v>
      </c>
      <c r="D58" s="3" t="s">
        <v>19</v>
      </c>
      <c r="E58" s="3" t="s">
        <v>84</v>
      </c>
      <c r="F58" s="3"/>
      <c r="G58" s="73">
        <f>BPU!G58</f>
        <v>0</v>
      </c>
      <c r="H58" s="29">
        <v>0</v>
      </c>
      <c r="I58" s="29">
        <f t="shared" si="0"/>
        <v>0</v>
      </c>
    </row>
    <row r="59" spans="1:9" x14ac:dyDescent="0.25">
      <c r="A59" s="97"/>
      <c r="B59" s="2" t="s">
        <v>67</v>
      </c>
      <c r="C59" s="3">
        <v>10.4</v>
      </c>
      <c r="D59" s="3" t="s">
        <v>19</v>
      </c>
      <c r="E59" s="3" t="s">
        <v>84</v>
      </c>
      <c r="F59" s="3"/>
      <c r="G59" s="73">
        <f>BPU!G59</f>
        <v>0</v>
      </c>
      <c r="H59" s="29">
        <v>0</v>
      </c>
      <c r="I59" s="29">
        <f t="shared" si="0"/>
        <v>0</v>
      </c>
    </row>
    <row r="60" spans="1:9" x14ac:dyDescent="0.25">
      <c r="A60" s="97"/>
      <c r="B60" s="2" t="s">
        <v>67</v>
      </c>
      <c r="C60" s="3">
        <v>8</v>
      </c>
      <c r="D60" s="3" t="s">
        <v>19</v>
      </c>
      <c r="E60" s="3" t="s">
        <v>84</v>
      </c>
      <c r="F60" s="3"/>
      <c r="G60" s="73">
        <f>BPU!G60</f>
        <v>0</v>
      </c>
      <c r="H60" s="29">
        <v>0</v>
      </c>
      <c r="I60" s="29">
        <f t="shared" si="0"/>
        <v>0</v>
      </c>
    </row>
    <row r="61" spans="1:9" x14ac:dyDescent="0.25">
      <c r="A61" s="97"/>
      <c r="B61" s="2" t="s">
        <v>67</v>
      </c>
      <c r="C61" s="3">
        <v>8</v>
      </c>
      <c r="D61" s="3" t="s">
        <v>19</v>
      </c>
      <c r="E61" s="3" t="s">
        <v>84</v>
      </c>
      <c r="F61" s="3"/>
      <c r="G61" s="73">
        <f>BPU!G61</f>
        <v>0</v>
      </c>
      <c r="H61" s="29">
        <v>0</v>
      </c>
      <c r="I61" s="29">
        <f t="shared" si="0"/>
        <v>0</v>
      </c>
    </row>
    <row r="62" spans="1:9" x14ac:dyDescent="0.25">
      <c r="A62" s="97"/>
      <c r="B62" s="2" t="s">
        <v>67</v>
      </c>
      <c r="C62" s="3">
        <v>6.5</v>
      </c>
      <c r="D62" s="3" t="s">
        <v>19</v>
      </c>
      <c r="E62" s="3" t="s">
        <v>84</v>
      </c>
      <c r="F62" s="3"/>
      <c r="G62" s="73">
        <f>BPU!G62</f>
        <v>0</v>
      </c>
      <c r="H62" s="29">
        <v>0</v>
      </c>
      <c r="I62" s="29">
        <f t="shared" si="0"/>
        <v>0</v>
      </c>
    </row>
    <row r="63" spans="1:9" x14ac:dyDescent="0.25">
      <c r="A63" s="97"/>
      <c r="B63" s="2" t="s">
        <v>49</v>
      </c>
      <c r="C63" s="3">
        <v>1.8</v>
      </c>
      <c r="D63" s="3" t="s">
        <v>19</v>
      </c>
      <c r="E63" s="3" t="s">
        <v>84</v>
      </c>
      <c r="F63" s="3"/>
      <c r="G63" s="73">
        <f>BPU!G63</f>
        <v>0</v>
      </c>
      <c r="H63" s="29">
        <v>0</v>
      </c>
      <c r="I63" s="29">
        <f t="shared" si="0"/>
        <v>0</v>
      </c>
    </row>
    <row r="64" spans="1:9" x14ac:dyDescent="0.25">
      <c r="A64" s="97"/>
      <c r="B64" s="2" t="s">
        <v>76</v>
      </c>
      <c r="C64" s="3">
        <v>2</v>
      </c>
      <c r="D64" s="3" t="s">
        <v>19</v>
      </c>
      <c r="E64" s="3" t="s">
        <v>84</v>
      </c>
      <c r="F64" s="3"/>
      <c r="G64" s="73">
        <f>BPU!G64</f>
        <v>0</v>
      </c>
      <c r="H64" s="29">
        <v>0</v>
      </c>
      <c r="I64" s="29">
        <f t="shared" si="0"/>
        <v>0</v>
      </c>
    </row>
    <row r="65" spans="1:9" x14ac:dyDescent="0.25">
      <c r="A65" s="97"/>
      <c r="B65" s="9" t="s">
        <v>77</v>
      </c>
      <c r="C65" s="1">
        <v>7</v>
      </c>
      <c r="D65" s="3" t="s">
        <v>19</v>
      </c>
      <c r="E65" s="3" t="s">
        <v>84</v>
      </c>
      <c r="F65" s="3"/>
      <c r="G65" s="73">
        <f>BPU!G65</f>
        <v>0</v>
      </c>
      <c r="H65" s="29">
        <v>0</v>
      </c>
      <c r="I65" s="29">
        <f t="shared" si="0"/>
        <v>0</v>
      </c>
    </row>
    <row r="66" spans="1:9" x14ac:dyDescent="0.25">
      <c r="A66" s="8"/>
      <c r="B66" s="105" t="s">
        <v>173</v>
      </c>
      <c r="C66" s="106"/>
      <c r="D66" s="106"/>
      <c r="E66" s="106"/>
      <c r="F66" s="107"/>
      <c r="G66" s="73">
        <f>SUM(G58:G65)</f>
        <v>0</v>
      </c>
      <c r="H66" s="88">
        <v>2</v>
      </c>
      <c r="I66" s="29">
        <f t="shared" si="0"/>
        <v>0</v>
      </c>
    </row>
    <row r="67" spans="1:9" x14ac:dyDescent="0.25">
      <c r="A67" s="26" t="s">
        <v>74</v>
      </c>
      <c r="B67" s="27"/>
      <c r="C67" s="27"/>
      <c r="D67" s="27"/>
      <c r="E67" s="27"/>
      <c r="F67" s="27"/>
      <c r="G67" s="69"/>
      <c r="H67" s="83"/>
      <c r="I67" s="83"/>
    </row>
    <row r="68" spans="1:9" x14ac:dyDescent="0.25">
      <c r="A68" s="97" t="s">
        <v>34</v>
      </c>
      <c r="B68" s="2" t="s">
        <v>66</v>
      </c>
      <c r="C68" s="3">
        <v>13.2</v>
      </c>
      <c r="D68" s="3" t="s">
        <v>19</v>
      </c>
      <c r="E68" s="3" t="s">
        <v>84</v>
      </c>
      <c r="F68" s="3"/>
      <c r="G68" s="73">
        <f>BPU!G68</f>
        <v>0</v>
      </c>
      <c r="H68" s="29">
        <v>0</v>
      </c>
      <c r="I68" s="29">
        <f t="shared" si="0"/>
        <v>0</v>
      </c>
    </row>
    <row r="69" spans="1:9" x14ac:dyDescent="0.25">
      <c r="A69" s="97"/>
      <c r="B69" s="2" t="s">
        <v>79</v>
      </c>
      <c r="C69" s="3">
        <v>15.3</v>
      </c>
      <c r="D69" s="3" t="s">
        <v>19</v>
      </c>
      <c r="E69" s="3" t="s">
        <v>84</v>
      </c>
      <c r="F69" s="3"/>
      <c r="G69" s="73">
        <f>BPU!G69</f>
        <v>0</v>
      </c>
      <c r="H69" s="29">
        <v>0</v>
      </c>
      <c r="I69" s="29">
        <f t="shared" si="0"/>
        <v>0</v>
      </c>
    </row>
    <row r="70" spans="1:9" x14ac:dyDescent="0.25">
      <c r="A70" s="97"/>
      <c r="B70" s="2" t="s">
        <v>80</v>
      </c>
      <c r="C70" s="3">
        <v>4.4000000000000004</v>
      </c>
      <c r="D70" s="3" t="s">
        <v>19</v>
      </c>
      <c r="E70" s="3" t="s">
        <v>84</v>
      </c>
      <c r="F70" s="3"/>
      <c r="G70" s="73">
        <f>BPU!G70</f>
        <v>0</v>
      </c>
      <c r="H70" s="29">
        <v>0</v>
      </c>
      <c r="I70" s="29">
        <f t="shared" si="0"/>
        <v>0</v>
      </c>
    </row>
    <row r="71" spans="1:9" x14ac:dyDescent="0.25">
      <c r="A71" s="97"/>
      <c r="B71" s="2" t="s">
        <v>81</v>
      </c>
      <c r="C71" s="3">
        <v>4.4000000000000004</v>
      </c>
      <c r="D71" s="3" t="s">
        <v>19</v>
      </c>
      <c r="E71" s="3" t="s">
        <v>84</v>
      </c>
      <c r="F71" s="3"/>
      <c r="G71" s="73">
        <f>BPU!G71</f>
        <v>0</v>
      </c>
      <c r="H71" s="29">
        <v>0</v>
      </c>
      <c r="I71" s="29">
        <f t="shared" si="0"/>
        <v>0</v>
      </c>
    </row>
    <row r="72" spans="1:9" x14ac:dyDescent="0.25">
      <c r="A72" s="97"/>
      <c r="B72" s="2" t="s">
        <v>82</v>
      </c>
      <c r="C72" s="3">
        <v>18.2</v>
      </c>
      <c r="D72" s="3" t="s">
        <v>19</v>
      </c>
      <c r="E72" s="3" t="s">
        <v>84</v>
      </c>
      <c r="F72" s="3"/>
      <c r="G72" s="73">
        <f>BPU!G72</f>
        <v>0</v>
      </c>
      <c r="H72" s="29">
        <v>0</v>
      </c>
      <c r="I72" s="29">
        <f t="shared" si="0"/>
        <v>0</v>
      </c>
    </row>
    <row r="73" spans="1:9" x14ac:dyDescent="0.25">
      <c r="A73" s="97"/>
      <c r="B73" s="2" t="s">
        <v>49</v>
      </c>
      <c r="C73" s="3">
        <v>1.8</v>
      </c>
      <c r="D73" s="3" t="s">
        <v>19</v>
      </c>
      <c r="E73" s="3" t="s">
        <v>84</v>
      </c>
      <c r="F73" s="3"/>
      <c r="G73" s="73">
        <f>BPU!G73</f>
        <v>0</v>
      </c>
      <c r="H73" s="29">
        <v>0</v>
      </c>
      <c r="I73" s="29">
        <f t="shared" ref="I73:I110" si="1">G73*H73</f>
        <v>0</v>
      </c>
    </row>
    <row r="74" spans="1:9" x14ac:dyDescent="0.25">
      <c r="A74" s="97"/>
      <c r="B74" s="2" t="s">
        <v>76</v>
      </c>
      <c r="C74" s="3">
        <v>2</v>
      </c>
      <c r="D74" s="3" t="s">
        <v>19</v>
      </c>
      <c r="E74" s="3" t="s">
        <v>84</v>
      </c>
      <c r="F74" s="3"/>
      <c r="G74" s="73">
        <f>BPU!G74</f>
        <v>0</v>
      </c>
      <c r="H74" s="29">
        <v>0</v>
      </c>
      <c r="I74" s="29">
        <f t="shared" si="1"/>
        <v>0</v>
      </c>
    </row>
    <row r="75" spans="1:9" x14ac:dyDescent="0.25">
      <c r="A75" s="97"/>
      <c r="B75" s="2" t="s">
        <v>77</v>
      </c>
      <c r="C75" s="3">
        <v>7</v>
      </c>
      <c r="D75" s="3" t="s">
        <v>19</v>
      </c>
      <c r="E75" s="3" t="s">
        <v>84</v>
      </c>
      <c r="F75" s="3"/>
      <c r="G75" s="73">
        <f>BPU!G75</f>
        <v>0</v>
      </c>
      <c r="H75" s="29">
        <v>0</v>
      </c>
      <c r="I75" s="29">
        <f t="shared" si="1"/>
        <v>0</v>
      </c>
    </row>
    <row r="76" spans="1:9" x14ac:dyDescent="0.25">
      <c r="A76" s="7"/>
      <c r="B76" s="102" t="s">
        <v>174</v>
      </c>
      <c r="C76" s="103"/>
      <c r="D76" s="103"/>
      <c r="E76" s="103"/>
      <c r="F76" s="104"/>
      <c r="G76" s="73">
        <f>SUM(G68:G75)</f>
        <v>0</v>
      </c>
      <c r="H76" s="88">
        <v>2</v>
      </c>
      <c r="I76" s="29">
        <f t="shared" si="1"/>
        <v>0</v>
      </c>
    </row>
    <row r="77" spans="1:9" x14ac:dyDescent="0.25">
      <c r="A77" s="36" t="s">
        <v>123</v>
      </c>
      <c r="B77" s="36"/>
      <c r="C77" s="36"/>
      <c r="D77" s="36"/>
      <c r="E77" s="36"/>
      <c r="F77" s="36"/>
      <c r="G77" s="69"/>
      <c r="H77" s="83"/>
      <c r="I77" s="83"/>
    </row>
    <row r="78" spans="1:9" x14ac:dyDescent="0.25">
      <c r="A78" s="2" t="s">
        <v>13</v>
      </c>
      <c r="B78" s="2" t="s">
        <v>53</v>
      </c>
      <c r="C78" s="3">
        <v>1</v>
      </c>
      <c r="D78" s="81" t="s">
        <v>19</v>
      </c>
      <c r="E78" s="3" t="s">
        <v>84</v>
      </c>
      <c r="F78" s="2"/>
      <c r="G78" s="73">
        <f>BPU!G78</f>
        <v>0</v>
      </c>
      <c r="H78" s="29">
        <v>0</v>
      </c>
      <c r="I78" s="29">
        <f t="shared" si="1"/>
        <v>0</v>
      </c>
    </row>
    <row r="79" spans="1:9" ht="30" x14ac:dyDescent="0.25">
      <c r="A79" s="2"/>
      <c r="B79" s="42" t="s">
        <v>144</v>
      </c>
      <c r="C79" s="3">
        <v>2.9</v>
      </c>
      <c r="D79" s="81" t="s">
        <v>19</v>
      </c>
      <c r="E79" s="3" t="s">
        <v>84</v>
      </c>
      <c r="F79" s="2"/>
      <c r="G79" s="73">
        <f>BPU!G79</f>
        <v>0</v>
      </c>
      <c r="H79" s="29">
        <v>0</v>
      </c>
      <c r="I79" s="29">
        <f t="shared" si="1"/>
        <v>0</v>
      </c>
    </row>
    <row r="80" spans="1:9" x14ac:dyDescent="0.25">
      <c r="A80" s="2"/>
      <c r="B80" s="42" t="s">
        <v>146</v>
      </c>
      <c r="C80" s="3">
        <v>8.6999999999999993</v>
      </c>
      <c r="D80" s="81" t="s">
        <v>19</v>
      </c>
      <c r="E80" s="3" t="s">
        <v>84</v>
      </c>
      <c r="F80" s="2"/>
      <c r="G80" s="73">
        <f>BPU!G80</f>
        <v>0</v>
      </c>
      <c r="H80" s="29">
        <v>0</v>
      </c>
      <c r="I80" s="29">
        <f t="shared" si="1"/>
        <v>0</v>
      </c>
    </row>
    <row r="81" spans="1:13" x14ac:dyDescent="0.25">
      <c r="A81" s="2"/>
      <c r="B81" s="42" t="s">
        <v>147</v>
      </c>
      <c r="C81" s="3">
        <v>7.4</v>
      </c>
      <c r="D81" s="81" t="s">
        <v>19</v>
      </c>
      <c r="E81" s="3" t="s">
        <v>84</v>
      </c>
      <c r="F81" s="2"/>
      <c r="G81" s="73">
        <f>BPU!G81</f>
        <v>0</v>
      </c>
      <c r="H81" s="29">
        <v>0</v>
      </c>
      <c r="I81" s="29">
        <f t="shared" si="1"/>
        <v>0</v>
      </c>
    </row>
    <row r="82" spans="1:13" x14ac:dyDescent="0.25">
      <c r="A82" s="2"/>
      <c r="B82" s="2" t="s">
        <v>145</v>
      </c>
      <c r="C82" s="3">
        <v>7.4</v>
      </c>
      <c r="D82" s="81" t="s">
        <v>19</v>
      </c>
      <c r="E82" s="3" t="s">
        <v>84</v>
      </c>
      <c r="F82" s="2"/>
      <c r="G82" s="73">
        <f>BPU!G82</f>
        <v>0</v>
      </c>
      <c r="H82" s="29">
        <v>0</v>
      </c>
      <c r="I82" s="29">
        <f t="shared" si="1"/>
        <v>0</v>
      </c>
    </row>
    <row r="83" spans="1:13" x14ac:dyDescent="0.25">
      <c r="A83" s="2"/>
      <c r="B83" s="2" t="s">
        <v>149</v>
      </c>
      <c r="C83" s="3">
        <v>5.8</v>
      </c>
      <c r="D83" s="81" t="s">
        <v>19</v>
      </c>
      <c r="E83" s="3" t="s">
        <v>84</v>
      </c>
      <c r="F83" s="2"/>
      <c r="G83" s="73">
        <f>BPU!G83</f>
        <v>0</v>
      </c>
      <c r="H83" s="29">
        <v>0</v>
      </c>
      <c r="I83" s="29">
        <f t="shared" si="1"/>
        <v>0</v>
      </c>
    </row>
    <row r="84" spans="1:13" ht="30" x14ac:dyDescent="0.25">
      <c r="A84" s="2"/>
      <c r="B84" s="42" t="s">
        <v>148</v>
      </c>
      <c r="C84" s="3">
        <v>23</v>
      </c>
      <c r="D84" s="81" t="s">
        <v>19</v>
      </c>
      <c r="E84" s="3" t="s">
        <v>84</v>
      </c>
      <c r="F84" s="2"/>
      <c r="G84" s="73">
        <f>BPU!G84</f>
        <v>0</v>
      </c>
      <c r="H84" s="29">
        <v>0</v>
      </c>
      <c r="I84" s="29">
        <f t="shared" si="1"/>
        <v>0</v>
      </c>
    </row>
    <row r="85" spans="1:13" x14ac:dyDescent="0.25">
      <c r="A85" s="2"/>
      <c r="B85" s="2" t="s">
        <v>125</v>
      </c>
      <c r="C85" s="3">
        <v>6.4</v>
      </c>
      <c r="D85" s="81" t="s">
        <v>19</v>
      </c>
      <c r="E85" s="3" t="s">
        <v>84</v>
      </c>
      <c r="F85" s="2"/>
      <c r="G85" s="73">
        <f>BPU!G85</f>
        <v>0</v>
      </c>
      <c r="H85" s="29">
        <v>0</v>
      </c>
      <c r="I85" s="29">
        <f t="shared" si="1"/>
        <v>0</v>
      </c>
    </row>
    <row r="86" spans="1:13" x14ac:dyDescent="0.25">
      <c r="A86" s="2"/>
      <c r="B86" s="102" t="s">
        <v>176</v>
      </c>
      <c r="C86" s="103"/>
      <c r="D86" s="103"/>
      <c r="E86" s="103"/>
      <c r="F86" s="104"/>
      <c r="G86" s="73">
        <f>SUM(G78:G85)</f>
        <v>0</v>
      </c>
      <c r="H86" s="88">
        <v>4</v>
      </c>
      <c r="I86" s="29">
        <f t="shared" si="1"/>
        <v>0</v>
      </c>
    </row>
    <row r="87" spans="1:13" x14ac:dyDescent="0.25">
      <c r="A87" s="36" t="s">
        <v>126</v>
      </c>
      <c r="B87" s="36"/>
      <c r="C87" s="36"/>
      <c r="D87" s="36"/>
      <c r="E87" s="36"/>
      <c r="F87" s="36"/>
      <c r="G87" s="69"/>
      <c r="H87" s="83"/>
      <c r="I87" s="83"/>
    </row>
    <row r="88" spans="1:13" ht="30" x14ac:dyDescent="0.25">
      <c r="A88" s="2" t="s">
        <v>13</v>
      </c>
      <c r="B88" s="42" t="s">
        <v>144</v>
      </c>
      <c r="C88" s="3">
        <v>4.4000000000000004</v>
      </c>
      <c r="D88" s="3" t="s">
        <v>175</v>
      </c>
      <c r="E88" s="3" t="s">
        <v>84</v>
      </c>
      <c r="F88" s="2"/>
      <c r="G88" s="73">
        <f>BPU!G88</f>
        <v>0</v>
      </c>
      <c r="H88" s="29">
        <v>0</v>
      </c>
      <c r="I88" s="29">
        <f t="shared" si="1"/>
        <v>0</v>
      </c>
    </row>
    <row r="89" spans="1:13" x14ac:dyDescent="0.25">
      <c r="A89" s="2"/>
      <c r="B89" s="2" t="s">
        <v>124</v>
      </c>
      <c r="C89" s="3">
        <v>14.7</v>
      </c>
      <c r="D89" s="3" t="s">
        <v>175</v>
      </c>
      <c r="E89" s="3" t="s">
        <v>84</v>
      </c>
      <c r="F89" s="2"/>
      <c r="G89" s="73">
        <f>BPU!G89</f>
        <v>0</v>
      </c>
      <c r="H89" s="29">
        <v>0</v>
      </c>
      <c r="I89" s="29">
        <f t="shared" si="1"/>
        <v>0</v>
      </c>
    </row>
    <row r="90" spans="1:13" x14ac:dyDescent="0.25">
      <c r="A90" s="2"/>
      <c r="B90" s="2" t="s">
        <v>150</v>
      </c>
      <c r="C90" s="3">
        <v>3</v>
      </c>
      <c r="D90" s="3" t="s">
        <v>175</v>
      </c>
      <c r="E90" s="3" t="s">
        <v>84</v>
      </c>
      <c r="F90" s="2"/>
      <c r="G90" s="73">
        <f>BPU!G90</f>
        <v>0</v>
      </c>
      <c r="H90" s="29">
        <v>0</v>
      </c>
      <c r="I90" s="29">
        <f t="shared" si="1"/>
        <v>0</v>
      </c>
    </row>
    <row r="91" spans="1:13" x14ac:dyDescent="0.25">
      <c r="A91" s="2"/>
      <c r="B91" s="2" t="s">
        <v>125</v>
      </c>
      <c r="C91" s="3">
        <v>5.8</v>
      </c>
      <c r="D91" s="3" t="s">
        <v>175</v>
      </c>
      <c r="E91" s="3" t="s">
        <v>84</v>
      </c>
      <c r="F91" s="2"/>
      <c r="G91" s="73">
        <f>BPU!G91</f>
        <v>0</v>
      </c>
      <c r="H91" s="29">
        <v>0</v>
      </c>
      <c r="I91" s="29">
        <f t="shared" si="1"/>
        <v>0</v>
      </c>
    </row>
    <row r="92" spans="1:13" x14ac:dyDescent="0.25">
      <c r="A92" s="37"/>
      <c r="B92" s="102" t="s">
        <v>177</v>
      </c>
      <c r="C92" s="103"/>
      <c r="D92" s="103"/>
      <c r="E92" s="103"/>
      <c r="F92" s="104"/>
      <c r="G92" s="29">
        <f>SUM(G88:G91)</f>
        <v>0</v>
      </c>
      <c r="H92" s="88">
        <v>4</v>
      </c>
      <c r="I92" s="29">
        <f t="shared" si="1"/>
        <v>0</v>
      </c>
    </row>
    <row r="93" spans="1:13" x14ac:dyDescent="0.25">
      <c r="A93" s="36" t="s">
        <v>127</v>
      </c>
      <c r="B93" s="36"/>
      <c r="C93" s="36"/>
      <c r="D93" s="36"/>
      <c r="E93" s="36"/>
      <c r="F93" s="36"/>
      <c r="G93" s="69"/>
      <c r="H93" s="89"/>
      <c r="I93" s="83"/>
    </row>
    <row r="94" spans="1:13" x14ac:dyDescent="0.25">
      <c r="A94" s="2" t="s">
        <v>13</v>
      </c>
      <c r="B94" s="2" t="s">
        <v>140</v>
      </c>
      <c r="C94" s="3">
        <v>10.8</v>
      </c>
      <c r="D94" s="81" t="s">
        <v>175</v>
      </c>
      <c r="E94" s="3" t="s">
        <v>84</v>
      </c>
      <c r="F94" s="2"/>
      <c r="G94" s="73">
        <f>BPU!G94</f>
        <v>0</v>
      </c>
      <c r="H94" s="29">
        <v>0</v>
      </c>
      <c r="I94" s="29">
        <f t="shared" si="1"/>
        <v>0</v>
      </c>
    </row>
    <row r="95" spans="1:13" x14ac:dyDescent="0.25">
      <c r="A95" s="2"/>
      <c r="B95" t="s">
        <v>143</v>
      </c>
      <c r="C95" s="3">
        <v>9.1</v>
      </c>
      <c r="D95" s="81" t="s">
        <v>175</v>
      </c>
      <c r="E95" s="3" t="s">
        <v>84</v>
      </c>
      <c r="F95" s="2"/>
      <c r="G95" s="73">
        <f>BPU!G95</f>
        <v>0</v>
      </c>
      <c r="H95" s="29">
        <v>0</v>
      </c>
      <c r="I95" s="29">
        <f t="shared" si="1"/>
        <v>0</v>
      </c>
    </row>
    <row r="96" spans="1:13" ht="30" x14ac:dyDescent="0.25">
      <c r="A96" s="2"/>
      <c r="B96" s="42" t="s">
        <v>142</v>
      </c>
      <c r="C96" s="3">
        <v>36</v>
      </c>
      <c r="D96" s="81" t="s">
        <v>175</v>
      </c>
      <c r="E96" s="3" t="s">
        <v>84</v>
      </c>
      <c r="F96" s="2"/>
      <c r="G96" s="73">
        <f>BPU!G96</f>
        <v>0</v>
      </c>
      <c r="H96" s="29">
        <v>0</v>
      </c>
      <c r="I96" s="29">
        <f t="shared" si="1"/>
        <v>0</v>
      </c>
      <c r="K96" s="82"/>
      <c r="L96" s="21"/>
      <c r="M96" s="21"/>
    </row>
    <row r="97" spans="1:18" ht="30" x14ac:dyDescent="0.25">
      <c r="A97" s="2"/>
      <c r="B97" s="42" t="s">
        <v>141</v>
      </c>
      <c r="C97" s="3">
        <v>22.2</v>
      </c>
      <c r="D97" s="81" t="s">
        <v>175</v>
      </c>
      <c r="E97" s="3" t="s">
        <v>84</v>
      </c>
      <c r="F97" s="2"/>
      <c r="G97" s="73">
        <f>BPU!G97</f>
        <v>0</v>
      </c>
      <c r="H97" s="29">
        <v>0</v>
      </c>
      <c r="I97" s="29">
        <f t="shared" si="1"/>
        <v>0</v>
      </c>
    </row>
    <row r="98" spans="1:18" x14ac:dyDescent="0.25">
      <c r="A98" s="2"/>
      <c r="B98" s="105" t="s">
        <v>178</v>
      </c>
      <c r="C98" s="106"/>
      <c r="D98" s="106"/>
      <c r="E98" s="106"/>
      <c r="F98" s="107"/>
      <c r="G98" s="74">
        <f>SUM(G94:G97)</f>
        <v>0</v>
      </c>
      <c r="H98" s="90">
        <v>2</v>
      </c>
      <c r="I98" s="29">
        <f t="shared" si="1"/>
        <v>0</v>
      </c>
    </row>
    <row r="99" spans="1:18" x14ac:dyDescent="0.25">
      <c r="A99" s="58" t="s">
        <v>42</v>
      </c>
      <c r="B99" s="62"/>
      <c r="C99" s="62"/>
      <c r="D99" s="62"/>
      <c r="E99" s="62"/>
      <c r="F99" s="62"/>
      <c r="G99" s="69"/>
      <c r="H99" s="83"/>
      <c r="I99" s="83"/>
    </row>
    <row r="100" spans="1:18" x14ac:dyDescent="0.25">
      <c r="A100" s="95" t="s">
        <v>13</v>
      </c>
      <c r="B100" s="4" t="s">
        <v>55</v>
      </c>
      <c r="C100" s="3">
        <v>100.2</v>
      </c>
      <c r="D100" s="3" t="s">
        <v>19</v>
      </c>
      <c r="E100" s="3" t="s">
        <v>52</v>
      </c>
      <c r="F100" s="3"/>
      <c r="G100" s="84">
        <f>BPU!G100</f>
        <v>0</v>
      </c>
      <c r="H100" s="61">
        <v>0</v>
      </c>
      <c r="I100" s="29">
        <f t="shared" si="1"/>
        <v>0</v>
      </c>
    </row>
    <row r="101" spans="1:18" x14ac:dyDescent="0.25">
      <c r="A101" s="96"/>
      <c r="B101" s="4" t="s">
        <v>54</v>
      </c>
      <c r="C101" s="3">
        <v>2.9</v>
      </c>
      <c r="D101" s="3" t="s">
        <v>19</v>
      </c>
      <c r="E101" s="3" t="s">
        <v>53</v>
      </c>
      <c r="F101" s="32"/>
      <c r="G101" s="84">
        <f>BPU!G101</f>
        <v>0</v>
      </c>
      <c r="H101" s="61">
        <v>0</v>
      </c>
      <c r="I101" s="29">
        <f t="shared" si="1"/>
        <v>0</v>
      </c>
    </row>
    <row r="102" spans="1:18" x14ac:dyDescent="0.25">
      <c r="A102" s="96"/>
      <c r="B102" s="4" t="s">
        <v>56</v>
      </c>
      <c r="C102" s="3">
        <v>4.2</v>
      </c>
      <c r="D102" s="3" t="s">
        <v>19</v>
      </c>
      <c r="E102" s="3" t="s">
        <v>53</v>
      </c>
      <c r="F102" s="32"/>
      <c r="G102" s="84">
        <f>BPU!G102</f>
        <v>0</v>
      </c>
      <c r="H102" s="61">
        <v>0</v>
      </c>
      <c r="I102" s="29">
        <f t="shared" si="1"/>
        <v>0</v>
      </c>
    </row>
    <row r="103" spans="1:18" x14ac:dyDescent="0.25">
      <c r="A103" s="96"/>
      <c r="B103" s="14" t="s">
        <v>44</v>
      </c>
      <c r="C103" s="15">
        <v>6</v>
      </c>
      <c r="D103" s="15" t="s">
        <v>19</v>
      </c>
      <c r="E103" s="15" t="s">
        <v>51</v>
      </c>
      <c r="F103" s="3"/>
      <c r="G103" s="84">
        <f>BPU!G103</f>
        <v>0</v>
      </c>
      <c r="H103" s="61">
        <v>0</v>
      </c>
      <c r="I103" s="29">
        <f t="shared" si="1"/>
        <v>0</v>
      </c>
    </row>
    <row r="104" spans="1:18" ht="30" x14ac:dyDescent="0.25">
      <c r="A104" s="98"/>
      <c r="B104" s="70" t="s">
        <v>57</v>
      </c>
      <c r="C104" s="15">
        <v>8.1</v>
      </c>
      <c r="D104" s="15" t="s">
        <v>19</v>
      </c>
      <c r="E104" s="15" t="s">
        <v>51</v>
      </c>
      <c r="F104" s="3"/>
      <c r="G104" s="84">
        <f>BPU!G104</f>
        <v>0</v>
      </c>
      <c r="H104" s="61">
        <v>0</v>
      </c>
      <c r="I104" s="29">
        <f t="shared" si="1"/>
        <v>0</v>
      </c>
    </row>
    <row r="105" spans="1:18" ht="30" x14ac:dyDescent="0.25">
      <c r="A105" s="95" t="s">
        <v>34</v>
      </c>
      <c r="B105" s="80" t="s">
        <v>59</v>
      </c>
      <c r="C105" s="3">
        <v>57.7</v>
      </c>
      <c r="D105" s="3" t="s">
        <v>19</v>
      </c>
      <c r="E105" s="3" t="s">
        <v>52</v>
      </c>
      <c r="F105" s="3"/>
      <c r="G105" s="84">
        <f>BPU!G105</f>
        <v>0</v>
      </c>
      <c r="H105" s="61">
        <v>0</v>
      </c>
      <c r="I105" s="29">
        <f t="shared" si="1"/>
        <v>0</v>
      </c>
    </row>
    <row r="106" spans="1:18" x14ac:dyDescent="0.25">
      <c r="A106" s="96"/>
      <c r="B106" s="4" t="s">
        <v>58</v>
      </c>
      <c r="C106" s="3">
        <v>6.6</v>
      </c>
      <c r="D106" s="3" t="s">
        <v>19</v>
      </c>
      <c r="E106" s="3" t="s">
        <v>53</v>
      </c>
      <c r="F106" s="32"/>
      <c r="G106" s="84">
        <f>BPU!G106</f>
        <v>0</v>
      </c>
      <c r="H106" s="61">
        <v>0</v>
      </c>
      <c r="I106" s="29">
        <f t="shared" si="1"/>
        <v>0</v>
      </c>
    </row>
    <row r="107" spans="1:18" x14ac:dyDescent="0.25">
      <c r="A107" s="96"/>
      <c r="B107" s="14" t="s">
        <v>60</v>
      </c>
      <c r="C107" s="15">
        <v>6.5</v>
      </c>
      <c r="D107" s="15" t="s">
        <v>19</v>
      </c>
      <c r="E107" s="15" t="s">
        <v>51</v>
      </c>
      <c r="F107" s="3"/>
      <c r="G107" s="84">
        <f>BPU!G107</f>
        <v>0</v>
      </c>
      <c r="H107" s="61">
        <v>0</v>
      </c>
      <c r="I107" s="29">
        <f t="shared" si="1"/>
        <v>0</v>
      </c>
    </row>
    <row r="108" spans="1:18" x14ac:dyDescent="0.25">
      <c r="A108" s="98"/>
      <c r="B108" s="4" t="s">
        <v>46</v>
      </c>
      <c r="C108" s="3">
        <v>12</v>
      </c>
      <c r="D108" s="3" t="s">
        <v>19</v>
      </c>
      <c r="E108" s="3" t="s">
        <v>20</v>
      </c>
      <c r="F108" s="3"/>
      <c r="G108" s="84">
        <f>BPU!G108</f>
        <v>0</v>
      </c>
      <c r="H108" s="61">
        <v>0</v>
      </c>
      <c r="I108" s="29">
        <f t="shared" si="1"/>
        <v>0</v>
      </c>
    </row>
    <row r="109" spans="1:18" x14ac:dyDescent="0.25">
      <c r="A109" s="8"/>
      <c r="B109" s="105" t="s">
        <v>179</v>
      </c>
      <c r="C109" s="106"/>
      <c r="D109" s="106"/>
      <c r="E109" s="106"/>
      <c r="F109" s="107"/>
      <c r="G109" s="85">
        <f>SUM(G100:G108)</f>
        <v>0</v>
      </c>
      <c r="H109" s="88">
        <v>1</v>
      </c>
      <c r="I109" s="29">
        <f t="shared" si="1"/>
        <v>0</v>
      </c>
    </row>
    <row r="110" spans="1:18" x14ac:dyDescent="0.25">
      <c r="A110" s="8"/>
      <c r="B110" s="105" t="s">
        <v>180</v>
      </c>
      <c r="C110" s="106"/>
      <c r="D110" s="106"/>
      <c r="E110" s="106"/>
      <c r="F110" s="107"/>
      <c r="G110" s="85">
        <f>G109-G103-G104-G107</f>
        <v>0</v>
      </c>
      <c r="H110" s="88">
        <v>3</v>
      </c>
      <c r="I110" s="29">
        <f t="shared" si="1"/>
        <v>0</v>
      </c>
    </row>
    <row r="111" spans="1:18" x14ac:dyDescent="0.25">
      <c r="A111" s="112" t="s">
        <v>186</v>
      </c>
      <c r="B111" s="113"/>
      <c r="C111" s="113"/>
      <c r="D111" s="113"/>
      <c r="E111" s="113"/>
      <c r="F111" s="113"/>
      <c r="G111" s="113"/>
      <c r="H111" s="114"/>
      <c r="I111" s="65">
        <f>SUM(I8:I110)</f>
        <v>0</v>
      </c>
    </row>
    <row r="112" spans="1:18" x14ac:dyDescent="0.25">
      <c r="A112" s="112" t="s">
        <v>188</v>
      </c>
      <c r="B112" s="113"/>
      <c r="C112" s="113"/>
      <c r="D112" s="113"/>
      <c r="E112" s="113"/>
      <c r="F112" s="113"/>
      <c r="G112" s="113"/>
      <c r="H112" s="114"/>
      <c r="I112" s="87">
        <v>0.2</v>
      </c>
      <c r="K112" s="115"/>
      <c r="L112" s="115"/>
      <c r="M112" s="115"/>
      <c r="N112" s="115"/>
      <c r="O112" s="115"/>
      <c r="P112" s="115"/>
      <c r="Q112" s="115"/>
      <c r="R112" s="115"/>
    </row>
    <row r="113" spans="1:9" x14ac:dyDescent="0.25">
      <c r="A113" s="112" t="s">
        <v>155</v>
      </c>
      <c r="B113" s="113"/>
      <c r="C113" s="113"/>
      <c r="D113" s="113"/>
      <c r="E113" s="113"/>
      <c r="F113" s="113"/>
      <c r="G113" s="113"/>
      <c r="H113" s="114"/>
      <c r="I113" s="65">
        <f>I111*0.2</f>
        <v>0</v>
      </c>
    </row>
    <row r="114" spans="1:9" x14ac:dyDescent="0.25">
      <c r="A114" s="112" t="s">
        <v>187</v>
      </c>
      <c r="B114" s="113"/>
      <c r="C114" s="113"/>
      <c r="D114" s="113"/>
      <c r="E114" s="113"/>
      <c r="F114" s="113"/>
      <c r="G114" s="113"/>
      <c r="H114" s="114"/>
      <c r="I114" s="65">
        <f>I111*1.2</f>
        <v>0</v>
      </c>
    </row>
  </sheetData>
  <mergeCells count="33">
    <mergeCell ref="A8:A11"/>
    <mergeCell ref="A12:A18"/>
    <mergeCell ref="B18:F18"/>
    <mergeCell ref="A20:A23"/>
    <mergeCell ref="B23:F23"/>
    <mergeCell ref="B66:F66"/>
    <mergeCell ref="A25:A28"/>
    <mergeCell ref="B29:F29"/>
    <mergeCell ref="A31:A34"/>
    <mergeCell ref="B35:F35"/>
    <mergeCell ref="A37:A39"/>
    <mergeCell ref="B40:F40"/>
    <mergeCell ref="A42:A45"/>
    <mergeCell ref="B46:F46"/>
    <mergeCell ref="A48:A55"/>
    <mergeCell ref="B56:F56"/>
    <mergeCell ref="A58:A65"/>
    <mergeCell ref="A114:H114"/>
    <mergeCell ref="K112:R112"/>
    <mergeCell ref="A1:I1"/>
    <mergeCell ref="A3:I3"/>
    <mergeCell ref="A105:A108"/>
    <mergeCell ref="B109:F109"/>
    <mergeCell ref="B110:F110"/>
    <mergeCell ref="A111:H111"/>
    <mergeCell ref="A112:H112"/>
    <mergeCell ref="A113:H113"/>
    <mergeCell ref="A68:A75"/>
    <mergeCell ref="B76:F76"/>
    <mergeCell ref="B86:F86"/>
    <mergeCell ref="B92:F92"/>
    <mergeCell ref="B98:F98"/>
    <mergeCell ref="A100:A104"/>
  </mergeCells>
  <dataValidations count="2">
    <dataValidation type="list" allowBlank="1" showInputMessage="1" showErrorMessage="1" sqref="E100:E108" xr:uid="{B793FAE3-AD26-4EF4-B167-3F2067922742}">
      <formula1>$O$47:$O$51</formula1>
    </dataValidation>
    <dataValidation type="list" allowBlank="1" showInputMessage="1" showErrorMessage="1" sqref="E20:E22 E68:E75 E48:E55 E58:E65 E42:E45 E37:E39 E31:E34 E25:E28" xr:uid="{673F44AA-0640-48B7-B4D9-3D76E977E0AC}">
      <formula1>$N$22:$N$27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forfait annuel</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 TERROCHAIRE</dc:creator>
  <cp:lastModifiedBy>Vanessa SAULNIER-CABANE</cp:lastModifiedBy>
  <dcterms:created xsi:type="dcterms:W3CDTF">2026-01-19T08:18:38Z</dcterms:created>
  <dcterms:modified xsi:type="dcterms:W3CDTF">2026-02-03T15:21:09Z</dcterms:modified>
</cp:coreProperties>
</file>